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Print_Titles" localSheetId="0">'БЕЗ УЧЕТА СЧЕТОВ БЮДЖЕТА'!$14:$14</definedName>
  </definedNames>
  <calcPr fullCalcOnLoad="1"/>
</workbook>
</file>

<file path=xl/sharedStrings.xml><?xml version="1.0" encoding="utf-8"?>
<sst xmlns="http://schemas.openxmlformats.org/spreadsheetml/2006/main" count="1543" uniqueCount="337">
  <si>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</si>
  <si>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</si>
  <si>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</si>
  <si>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</si>
  <si>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</si>
  <si>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</si>
  <si>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</si>
  <si>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</si>
  <si>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</si>
  <si>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</si>
  <si>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</si>
  <si>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</si>
  <si>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</si>
  <si>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</si>
  <si>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</si>
  <si>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</si>
  <si>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</si>
  <si>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</si>
  <si>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</si>
  <si>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</si>
  <si>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</si>
  <si>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</si>
  <si>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</si>
  <si>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</si>
  <si>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</si>
  <si>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</si>
  <si>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</si>
  <si>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</si>
  <si>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</si>
  <si>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</si>
  <si>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</si>
  <si>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</si>
  <si>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</si>
  <si>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</si>
  <si>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</si>
  <si>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</si>
  <si>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</si>
  <si>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</si>
  <si>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</si>
  <si>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</si>
  <si>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</si>
  <si>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</si>
  <si>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0700000</t>
  </si>
  <si>
    <t>0900000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</si>
  <si>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</si>
  <si>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</si>
  <si>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</si>
  <si>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</si>
  <si>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</si>
  <si>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</si>
  <si>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</si>
  <si>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</si>
  <si>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</si>
  <si>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</si>
  <si>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</si>
  <si>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</si>
  <si>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</si>
  <si>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</si>
  <si>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</si>
  <si>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</si>
  <si>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</si>
  <si>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</si>
  <si>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</si>
  <si>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</si>
  <si>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</si>
  <si>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</si>
  <si>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</si>
  <si>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</si>
  <si>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</si>
  <si>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</si>
  <si>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</si>
  <si>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</si>
  <si>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</si>
  <si>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</si>
  <si>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</si>
  <si>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</si>
  <si>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</si>
  <si>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</si>
  <si>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</si>
  <si>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</si>
  <si>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</si>
  <si>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</si>
  <si>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</si>
  <si>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</si>
  <si>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</si>
  <si>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</si>
  <si>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</si>
  <si>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</si>
  <si>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</si>
  <si>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</si>
  <si>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финансовое обеспечение муниципального задания на оказание муниципальных учлуг (выполнение работ)</t>
  </si>
  <si>
    <t>Субсидии бюджетным учреждениям на иные цели</t>
  </si>
  <si>
    <t>612</t>
  </si>
  <si>
    <t>611</t>
  </si>
  <si>
    <t>Михайловского муниципального района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</si>
  <si>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</si>
  <si>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</si>
  <si>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</si>
  <si>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</si>
  <si>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</si>
  <si>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Фонд оплаты труда и страховые взносы</t>
  </si>
  <si>
    <t>Иные выплаты персоналу, за исключением фонда оплаты труда</t>
  </si>
  <si>
    <t>240</t>
  </si>
  <si>
    <t>242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</si>
  <si>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</si>
  <si>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</si>
  <si>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</si>
  <si>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</si>
  <si>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</si>
  <si>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</si>
  <si>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</si>
  <si>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</si>
  <si>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</si>
  <si>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</si>
  <si>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</si>
  <si>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321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</si>
  <si>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</si>
  <si>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</si>
  <si>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</si>
  <si>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</si>
  <si>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</si>
  <si>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830</t>
  </si>
  <si>
    <t>110</t>
  </si>
  <si>
    <t>Расходы на выплаты персоналу казенных учреждений</t>
  </si>
  <si>
    <t>111</t>
  </si>
  <si>
    <t>112</t>
  </si>
  <si>
    <t>МП"Профилактика терроризма и противодействие экстремизму на территории ММР в 2011-2015гг."</t>
  </si>
  <si>
    <t>530</t>
  </si>
  <si>
    <t>Субвенции</t>
  </si>
  <si>
    <t>МП"Обеспечение содержания, ремонта автомобильных дорог, мест общего пользования и сооружений на них ММР на 2012-2014 годы</t>
  </si>
  <si>
    <t>810</t>
  </si>
  <si>
    <t>МП"Содействие развитию малого и среднего предпринимательства на территории ММР на 2012-2014 годы"</t>
  </si>
  <si>
    <t>МП"Развитие малоэтажного жилищного строительства на территории ММР на 2011-2015 годы"</t>
  </si>
  <si>
    <t>540</t>
  </si>
  <si>
    <t>Иные межбюджетные трансферты</t>
  </si>
  <si>
    <t>МП"Программа комплексного развития системы коммунальной инфраструктуры ММР на 2012-2020 годы"</t>
  </si>
  <si>
    <t>610</t>
  </si>
  <si>
    <t>Субсидии бюджетным учреждениям</t>
  </si>
  <si>
    <t>МП"Развитие муниципальной службы ММР в 2013-2015 годах"</t>
  </si>
  <si>
    <t>МП"Патриотическое воспитание граждан ММР на 2012-2016 годы</t>
  </si>
  <si>
    <t>МП "Молодежь ММР"(2012-2016 годы)</t>
  </si>
  <si>
    <t>МП"Юные таланты"(2012-2015 годы)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</si>
  <si>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</si>
  <si>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</si>
  <si>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</si>
  <si>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</si>
  <si>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</si>
  <si>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</si>
  <si>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МП"Обеспечение жилье молодых семей ММР на 2013-2015 годы"</t>
  </si>
  <si>
    <t>Субсидии гражданам на приобретение жилья</t>
  </si>
  <si>
    <t>МП"Развитие физической культуры и спорта ММР на 2006-2015 годы"</t>
  </si>
  <si>
    <t>710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</si>
  <si>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</si>
  <si>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</si>
  <si>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</si>
  <si>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</si>
  <si>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</si>
  <si>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</si>
  <si>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МП"Развитие образовавния ММР на 2013-2015 годы"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</si>
  <si>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</si>
  <si>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</si>
  <si>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9900000</t>
  </si>
  <si>
    <t>Мероприятия непрограммных направлений деятельности органов муниципальной власти</t>
  </si>
  <si>
    <t>9990000</t>
  </si>
  <si>
    <t>Глава Михайловского муниципального района</t>
  </si>
  <si>
    <t>9990203</t>
  </si>
  <si>
    <t>Руководство и управление в сфере установленных функций органов органов местного самоуправления Михайловского муниципального района</t>
  </si>
  <si>
    <t>9990204</t>
  </si>
  <si>
    <t>Председатель Думы Михайловского муниципального района</t>
  </si>
  <si>
    <t>9990211</t>
  </si>
  <si>
    <t>Депутаты Думы Михайловског муниципального района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</si>
  <si>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</si>
  <si>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</si>
  <si>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</si>
  <si>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</si>
  <si>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</si>
  <si>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Расходы, связанные с исполнением судебных решений</t>
  </si>
  <si>
    <t>9990920</t>
  </si>
  <si>
    <t>Обеспечение деятельности районных казенных муниципальных учреждений</t>
  </si>
  <si>
    <t>9990069</t>
  </si>
  <si>
    <t>Обеспечение деятельности комиссий по делам несовершеннолетних и защите их прав</t>
  </si>
  <si>
    <t>9999301</t>
  </si>
  <si>
    <t>Выполнение отдельных государственных полномочий по государственному управлению охраной труда</t>
  </si>
  <si>
    <t>9999310</t>
  </si>
  <si>
    <t>Выполнение отдельных государственных полномочий по созданию административных комиссий</t>
  </si>
  <si>
    <t>9999303</t>
  </si>
  <si>
    <t>Муниципальные программы муниципальных образований</t>
  </si>
  <si>
    <t>МП"Профилактика правонарушений в ММР в 2014-2016гг."</t>
  </si>
  <si>
    <t>Мероприятия администрации Михайловского муниципального района по профилактике правонарушений</t>
  </si>
  <si>
    <t>0700060</t>
  </si>
  <si>
    <t xml:space="preserve">Мероприятия районных казенных муниципальных учреждений по профилактике правонарушений </t>
  </si>
  <si>
    <t>0700061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</si>
  <si>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</si>
  <si>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</si>
  <si>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</si>
  <si>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НАЦИОНАЛЬНАЯ ОБОРОНА</t>
  </si>
  <si>
    <t>0200</t>
  </si>
  <si>
    <t>9995118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</si>
  <si>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</si>
  <si>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</si>
  <si>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</si>
  <si>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Дорожное хозяйство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</si>
  <si>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</si>
  <si>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</si>
  <si>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</si>
  <si>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</si>
  <si>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</si>
  <si>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</si>
  <si>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</si>
  <si>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</si>
  <si>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</si>
  <si>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</si>
  <si>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</si>
  <si>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</si>
  <si>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</si>
  <si>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Муниципальные  программы муниципальных образований</t>
  </si>
  <si>
    <t>1700000</t>
  </si>
  <si>
    <t>Межбюджетные трансферты из районного бюджета бюджетам поселений Михайловского муниципального района на мероприятия по энергоресурсосбережению и повышению энергетической эффективности объектов коммунальной инфраструктуры</t>
  </si>
  <si>
    <t>1710062</t>
  </si>
  <si>
    <t>МП развития дополнительного образования в сфере культуры и искуства ММР</t>
  </si>
  <si>
    <t>0200000</t>
  </si>
  <si>
    <t>Обеспечение деятельности районных бюджетных муниципальных учреждений</t>
  </si>
  <si>
    <t>0200169</t>
  </si>
  <si>
    <t>0400000</t>
  </si>
  <si>
    <t>Мероприятия администрации Михайловского муниципального района по развитию муниципальной службы ММР</t>
  </si>
  <si>
    <t>0400060</t>
  </si>
  <si>
    <t>МП "Программа развития культуры ММР"</t>
  </si>
  <si>
    <t>1600000</t>
  </si>
  <si>
    <t>1610000</t>
  </si>
  <si>
    <t>Мероприятия администрации Михайловского муниципального района по развитию культуры ММР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</si>
  <si>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</si>
  <si>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</si>
  <si>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</si>
  <si>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</si>
  <si>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</si>
  <si>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Обеспечение деятельности подведомственных учреждений библиотечного обслуживания</t>
  </si>
  <si>
    <t>1628169</t>
  </si>
  <si>
    <t>1200000</t>
  </si>
  <si>
    <t>Мероприятия администрации Михайловского муниципального района по патриотическому воспитанию граждан ММР</t>
  </si>
  <si>
    <t>1200060</t>
  </si>
  <si>
    <t>1300000</t>
  </si>
  <si>
    <t>Мероприятия администрации Михайловского муниципального района по молодежной политике</t>
  </si>
  <si>
    <t>1300060</t>
  </si>
  <si>
    <t>1400000</t>
  </si>
  <si>
    <t>Мероприятия администрации Михайловского муниципального района по поддержке юных талантов</t>
  </si>
  <si>
    <t>1400060</t>
  </si>
  <si>
    <t>Доплаты к пенсиям муниципальных служащих Михайловского муниципального района</t>
  </si>
  <si>
    <t>9990491</t>
  </si>
  <si>
    <t>0100000</t>
  </si>
  <si>
    <t>Субсидии из районного бюджета гражданам на приобретение жилья</t>
  </si>
  <si>
    <t>0100064</t>
  </si>
  <si>
    <t>МП"Устойчивое развитие сельских территорий"</t>
  </si>
  <si>
    <t>0900064</t>
  </si>
  <si>
    <t>Другие вопросы в области социальной политики</t>
  </si>
  <si>
    <t>1006</t>
  </si>
  <si>
    <t>МДС"Доступная среда для инвалидов ММР на 2013-2015 годы"</t>
  </si>
  <si>
    <t>0500000</t>
  </si>
  <si>
    <t>Мероприятия администрации Михайловского муниципального района по созданию доступной среды для инвалидов</t>
  </si>
  <si>
    <t>0500060</t>
  </si>
  <si>
    <t>1106</t>
  </si>
  <si>
    <t>Физическая культура и спорт</t>
  </si>
  <si>
    <t>1500000</t>
  </si>
  <si>
    <t>Мероприятия администрации Михайловского муниципального района по развитию физической культуры и спорта ММР</t>
  </si>
  <si>
    <t>1500060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</si>
  <si>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</si>
  <si>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1500062</t>
  </si>
  <si>
    <t>00000000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</si>
  <si>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</si>
  <si>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</si>
  <si>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</si>
  <si>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</si>
  <si>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</si>
  <si>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</si>
  <si>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9990650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</si>
  <si>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</si>
  <si>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</si>
  <si>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999065</t>
  </si>
  <si>
    <t>МП "Развития образования ММР на 2013-2015 годы"</t>
  </si>
  <si>
    <t>0300000</t>
  </si>
  <si>
    <t>Подпрограмма "Развитие системы дошкольного образования"</t>
  </si>
  <si>
    <t>0320000</t>
  </si>
  <si>
    <t>0320169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</si>
  <si>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</si>
  <si>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</si>
  <si>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Развитие МТБ бюджетных дошкольных образовательных муниципальных учреждений</t>
  </si>
  <si>
    <t>0321169</t>
  </si>
  <si>
    <t>Подпрограмма "Противопожарная безопасность образовательных учреждений ММР на период 2013-2015 годы"</t>
  </si>
  <si>
    <t>0340000</t>
  </si>
  <si>
    <t>Противопожарная безопасность в дошкольных образовательных учреждениях</t>
  </si>
  <si>
    <t>0346169</t>
  </si>
  <si>
    <t>Подпрограмма "Развитие системы общего образования"</t>
  </si>
  <si>
    <t>0310000</t>
  </si>
  <si>
    <t>0310069</t>
  </si>
  <si>
    <t>0310169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</si>
  <si>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</si>
  <si>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</si>
  <si>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</si>
  <si>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</si>
  <si>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</si>
  <si>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</si>
  <si>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</si>
  <si>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</si>
  <si>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Молодежная политика и оздоровление детей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</si>
  <si>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</si>
  <si>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</si>
  <si>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</si>
  <si>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</si>
  <si>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</si>
  <si>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</si>
  <si>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</si>
  <si>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</si>
  <si>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</si>
  <si>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</si>
  <si>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</si>
  <si>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районного бюджета на 2014 год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</si>
  <si>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9999312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</si>
  <si>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</si>
  <si>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№ ____ от ______________</t>
  </si>
  <si>
    <t>9995931</t>
  </si>
  <si>
    <t>Расходы, связанные с созданием многофункционального центра по предоставлению государственных (муниципальных) услуг</t>
  </si>
  <si>
    <t>9990930</t>
  </si>
  <si>
    <t>0600000</t>
  </si>
  <si>
    <t>0600060</t>
  </si>
  <si>
    <t>0600061</t>
  </si>
  <si>
    <t>Мероприятия районных казенных муниципальных учреждений по  противодействию употреблению наркотиков</t>
  </si>
  <si>
    <t>МП "Комплексные меры по противодействию употреблению наркотиков в Михайловском муниципальном районе на 2011-2015гг."</t>
  </si>
  <si>
    <t>Мероприятия администрации Михайловского МР района по противодействию употреблению наркотиков</t>
  </si>
  <si>
    <t>"Приложение 12 к решению Думы</t>
  </si>
  <si>
    <t>№ 503 от 26.12.2013г."</t>
  </si>
  <si>
    <t>Приложение 4 к решению Думы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</si>
  <si>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</si>
  <si>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</si>
  <si>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</si>
  <si>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9995120</t>
  </si>
  <si>
    <t>Развитие МТБ бюджетных общеобразовательных муниципальных учреждений</t>
  </si>
  <si>
    <t>0311169</t>
  </si>
  <si>
    <t>0359308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</si>
</sst>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</numFmts>
  <fonts count="2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0" fontId="1" fillId="24" borderId="0" xfId="0" applyFont="1" applyFill="1" applyAlignment="1">
      <alignment horizontal="left" wrapText="1"/>
    </xf>
    <xf numFmtId="0" fontId="4" fillId="24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vertical="top" wrapText="1"/>
    </xf>
    <xf numFmtId="49" fontId="2" fillId="25" borderId="10" xfId="0" applyNumberFormat="1" applyFont="1" applyFill="1" applyBorder="1" applyAlignment="1">
      <alignment horizontal="center" vertical="center" shrinkToFit="1"/>
    </xf>
    <xf numFmtId="4" fontId="2" fillId="25" borderId="10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vertical="top" wrapText="1"/>
    </xf>
    <xf numFmtId="49" fontId="2" fillId="22" borderId="10" xfId="0" applyNumberFormat="1" applyFont="1" applyFill="1" applyBorder="1" applyAlignment="1">
      <alignment horizontal="center" vertical="center" shrinkToFit="1"/>
    </xf>
    <xf numFmtId="4" fontId="2" fillId="22" borderId="10" xfId="0" applyNumberFormat="1" applyFont="1" applyFill="1" applyBorder="1" applyAlignment="1">
      <alignment horizontal="center" vertical="center" shrinkToFit="1"/>
    </xf>
    <xf numFmtId="49" fontId="8" fillId="22" borderId="10" xfId="0" applyNumberFormat="1" applyFont="1" applyFill="1" applyBorder="1" applyAlignment="1">
      <alignment horizontal="center" vertical="center" shrinkToFit="1"/>
    </xf>
    <xf numFmtId="4" fontId="8" fillId="22" borderId="10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horizontal="center" vertical="top" wrapText="1"/>
    </xf>
    <xf numFmtId="49" fontId="5" fillId="20" borderId="10" xfId="0" applyNumberFormat="1" applyFont="1" applyFill="1" applyBorder="1" applyAlignment="1">
      <alignment horizontal="center" vertical="center" shrinkToFit="1"/>
    </xf>
    <xf numFmtId="4" fontId="5" fillId="20" borderId="10" xfId="0" applyNumberFormat="1" applyFont="1" applyFill="1" applyBorder="1" applyAlignment="1">
      <alignment horizontal="center" vertical="center" shrinkToFit="1"/>
    </xf>
    <xf numFmtId="4" fontId="2" fillId="4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20" borderId="10" xfId="0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center" vertical="center" wrapText="1"/>
    </xf>
    <xf numFmtId="0" fontId="8" fillId="22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/>
    </xf>
    <xf numFmtId="0" fontId="4" fillId="24" borderId="11" xfId="0" applyFont="1" applyFill="1" applyBorder="1" applyAlignment="1">
      <alignment horizontal="center" vertical="center" wrapText="1"/>
    </xf>
    <xf numFmtId="4" fontId="5" fillId="20" borderId="11" xfId="0" applyNumberFormat="1" applyFont="1" applyFill="1" applyBorder="1" applyAlignment="1">
      <alignment horizontal="center" vertical="center" shrinkToFit="1"/>
    </xf>
    <xf numFmtId="4" fontId="2" fillId="22" borderId="11" xfId="0" applyNumberFormat="1" applyFont="1" applyFill="1" applyBorder="1" applyAlignment="1">
      <alignment horizontal="center" vertical="center" shrinkToFit="1"/>
    </xf>
    <xf numFmtId="4" fontId="2" fillId="25" borderId="11" xfId="0" applyNumberFormat="1" applyFont="1" applyFill="1" applyBorder="1" applyAlignment="1">
      <alignment horizontal="center" vertical="center" shrinkToFit="1"/>
    </xf>
    <xf numFmtId="4" fontId="2" fillId="4" borderId="11" xfId="0" applyNumberFormat="1" applyFont="1" applyFill="1" applyBorder="1" applyAlignment="1">
      <alignment horizontal="center" vertical="center" shrinkToFit="1"/>
    </xf>
    <xf numFmtId="4" fontId="11" fillId="24" borderId="12" xfId="0" applyNumberFormat="1" applyFont="1" applyFill="1" applyBorder="1" applyAlignment="1">
      <alignment horizontal="center" vertical="center" wrapText="1"/>
    </xf>
    <xf numFmtId="4" fontId="5" fillId="20" borderId="13" xfId="0" applyNumberFormat="1" applyFont="1" applyFill="1" applyBorder="1" applyAlignment="1">
      <alignment horizontal="center" vertical="center" shrinkToFit="1"/>
    </xf>
    <xf numFmtId="0" fontId="2" fillId="22" borderId="14" xfId="0" applyFont="1" applyFill="1" applyBorder="1" applyAlignment="1">
      <alignment vertical="top" wrapText="1"/>
    </xf>
    <xf numFmtId="4" fontId="2" fillId="22" borderId="13" xfId="0" applyNumberFormat="1" applyFont="1" applyFill="1" applyBorder="1" applyAlignment="1">
      <alignment horizontal="center" vertical="center" shrinkToFit="1"/>
    </xf>
    <xf numFmtId="4" fontId="8" fillId="22" borderId="13" xfId="0" applyNumberFormat="1" applyFont="1" applyFill="1" applyBorder="1" applyAlignment="1">
      <alignment horizontal="center" vertical="center" shrinkToFit="1"/>
    </xf>
    <xf numFmtId="0" fontId="2" fillId="25" borderId="14" xfId="0" applyFont="1" applyFill="1" applyBorder="1" applyAlignment="1">
      <alignment vertical="top" wrapText="1"/>
    </xf>
    <xf numFmtId="4" fontId="2" fillId="25" borderId="13" xfId="0" applyNumberFormat="1" applyFont="1" applyFill="1" applyBorder="1" applyAlignment="1">
      <alignment horizontal="center" vertical="center" shrinkToFit="1"/>
    </xf>
    <xf numFmtId="4" fontId="2" fillId="4" borderId="13" xfId="0" applyNumberFormat="1" applyFont="1" applyFill="1" applyBorder="1" applyAlignment="1">
      <alignment horizontal="center" vertical="center" shrinkToFit="1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4" fontId="5" fillId="26" borderId="0" xfId="0" applyNumberFormat="1" applyFont="1" applyFill="1" applyBorder="1" applyAlignment="1">
      <alignment horizontal="center" vertical="center" shrinkToFit="1"/>
    </xf>
    <xf numFmtId="49" fontId="2" fillId="20" borderId="10" xfId="0" applyNumberFormat="1" applyFont="1" applyFill="1" applyBorder="1" applyAlignment="1">
      <alignment horizontal="center" vertical="center" shrinkToFit="1"/>
    </xf>
    <xf numFmtId="4" fontId="2" fillId="20" borderId="13" xfId="0" applyNumberFormat="1" applyFont="1" applyFill="1" applyBorder="1" applyAlignment="1">
      <alignment horizontal="center" vertical="center" shrinkToFit="1"/>
    </xf>
    <xf numFmtId="0" fontId="4" fillId="24" borderId="17" xfId="0" applyFont="1" applyFill="1" applyBorder="1" applyAlignment="1">
      <alignment horizontal="center" vertical="center" wrapText="1"/>
    </xf>
    <xf numFmtId="4" fontId="5" fillId="20" borderId="17" xfId="0" applyNumberFormat="1" applyFont="1" applyFill="1" applyBorder="1" applyAlignment="1">
      <alignment horizontal="center" vertical="center" shrinkToFit="1"/>
    </xf>
    <xf numFmtId="4" fontId="2" fillId="22" borderId="17" xfId="0" applyNumberFormat="1" applyFont="1" applyFill="1" applyBorder="1" applyAlignment="1">
      <alignment horizontal="center" vertical="center" shrinkToFit="1"/>
    </xf>
    <xf numFmtId="4" fontId="2" fillId="25" borderId="17" xfId="0" applyNumberFormat="1" applyFont="1" applyFill="1" applyBorder="1" applyAlignment="1">
      <alignment horizontal="center" vertical="center" shrinkToFit="1"/>
    </xf>
    <xf numFmtId="4" fontId="2" fillId="4" borderId="17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right"/>
    </xf>
    <xf numFmtId="0" fontId="3" fillId="24" borderId="0" xfId="0" applyFont="1" applyFill="1" applyBorder="1" applyAlignment="1">
      <alignment horizontal="right"/>
    </xf>
    <xf numFmtId="0" fontId="3" fillId="24" borderId="18" xfId="0" applyFont="1" applyFill="1" applyBorder="1" applyAlignment="1">
      <alignment horizontal="right"/>
    </xf>
    <xf numFmtId="0" fontId="2" fillId="26" borderId="19" xfId="0" applyFont="1" applyFill="1" applyBorder="1" applyAlignment="1">
      <alignment vertical="top" wrapText="1"/>
    </xf>
    <xf numFmtId="0" fontId="2" fillId="26" borderId="16" xfId="0" applyFont="1" applyFill="1" applyBorder="1" applyAlignment="1">
      <alignment vertical="top" wrapText="1"/>
    </xf>
    <xf numFmtId="0" fontId="2" fillId="26" borderId="20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25" borderId="21" xfId="0" applyNumberFormat="1" applyFont="1" applyFill="1" applyBorder="1" applyAlignment="1">
      <alignment horizontal="center" vertical="center" shrinkToFit="1"/>
    </xf>
    <xf numFmtId="4" fontId="11" fillId="24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24" borderId="22" xfId="0" applyNumberFormat="1" applyFont="1" applyFill="1" applyBorder="1" applyAlignment="1">
      <alignment horizontal="center" vertical="center" wrapText="1"/>
    </xf>
    <xf numFmtId="168" fontId="11" fillId="24" borderId="23" xfId="0" applyNumberFormat="1" applyFont="1" applyFill="1" applyBorder="1" applyAlignment="1">
      <alignment horizontal="center" vertical="center" wrapText="1"/>
    </xf>
    <xf numFmtId="168" fontId="5" fillId="20" borderId="17" xfId="0" applyNumberFormat="1" applyFont="1" applyFill="1" applyBorder="1" applyAlignment="1">
      <alignment horizontal="center" vertical="center" shrinkToFit="1"/>
    </xf>
    <xf numFmtId="168" fontId="2" fillId="22" borderId="17" xfId="0" applyNumberFormat="1" applyFont="1" applyFill="1" applyBorder="1" applyAlignment="1">
      <alignment horizontal="center" vertical="center" shrinkToFit="1"/>
    </xf>
    <xf numFmtId="168" fontId="8" fillId="22" borderId="17" xfId="0" applyNumberFormat="1" applyFont="1" applyFill="1" applyBorder="1" applyAlignment="1">
      <alignment horizontal="center" vertical="center" shrinkToFit="1"/>
    </xf>
    <xf numFmtId="168" fontId="2" fillId="25" borderId="13" xfId="0" applyNumberFormat="1" applyFont="1" applyFill="1" applyBorder="1" applyAlignment="1">
      <alignment horizontal="center" vertical="center" shrinkToFit="1"/>
    </xf>
    <xf numFmtId="168" fontId="2" fillId="25" borderId="24" xfId="0" applyNumberFormat="1" applyFont="1" applyFill="1" applyBorder="1" applyAlignment="1">
      <alignment horizontal="center" vertical="center" wrapText="1"/>
    </xf>
    <xf numFmtId="168" fontId="2" fillId="22" borderId="17" xfId="0" applyNumberFormat="1" applyFont="1" applyFill="1" applyBorder="1" applyAlignment="1">
      <alignment horizontal="center" vertical="center" wrapText="1" shrinkToFit="1"/>
    </xf>
    <xf numFmtId="168" fontId="8" fillId="22" borderId="17" xfId="0" applyNumberFormat="1" applyFont="1" applyFill="1" applyBorder="1" applyAlignment="1">
      <alignment horizontal="center" vertical="center" wrapText="1" shrinkToFit="1"/>
    </xf>
    <xf numFmtId="168" fontId="2" fillId="25" borderId="17" xfId="0" applyNumberFormat="1" applyFont="1" applyFill="1" applyBorder="1" applyAlignment="1">
      <alignment horizontal="center" vertical="center" wrapText="1" shrinkToFit="1"/>
    </xf>
    <xf numFmtId="168" fontId="2" fillId="22" borderId="13" xfId="0" applyNumberFormat="1" applyFont="1" applyFill="1" applyBorder="1" applyAlignment="1">
      <alignment horizontal="center" vertical="center" shrinkToFit="1"/>
    </xf>
    <xf numFmtId="168" fontId="8" fillId="22" borderId="13" xfId="0" applyNumberFormat="1" applyFont="1" applyFill="1" applyBorder="1" applyAlignment="1">
      <alignment horizontal="center" vertical="center" shrinkToFit="1"/>
    </xf>
    <xf numFmtId="168" fontId="2" fillId="4" borderId="13" xfId="0" applyNumberFormat="1" applyFont="1" applyFill="1" applyBorder="1" applyAlignment="1">
      <alignment horizontal="center" vertical="center" shrinkToFit="1"/>
    </xf>
    <xf numFmtId="168" fontId="2" fillId="20" borderId="17" xfId="0" applyNumberFormat="1" applyFont="1" applyFill="1" applyBorder="1" applyAlignment="1">
      <alignment horizontal="center" vertical="center" wrapText="1" shrinkToFit="1"/>
    </xf>
    <xf numFmtId="168" fontId="5" fillId="20" borderId="17" xfId="0" applyNumberFormat="1" applyFont="1" applyFill="1" applyBorder="1" applyAlignment="1">
      <alignment horizontal="center" vertical="center" wrapText="1" shrinkToFit="1"/>
    </xf>
    <xf numFmtId="168" fontId="2" fillId="0" borderId="24" xfId="0" applyNumberFormat="1" applyFont="1" applyBorder="1" applyAlignment="1">
      <alignment horizontal="center" vertical="center" wrapText="1"/>
    </xf>
    <xf numFmtId="168" fontId="2" fillId="25" borderId="21" xfId="0" applyNumberFormat="1" applyFont="1" applyFill="1" applyBorder="1" applyAlignment="1">
      <alignment horizontal="center" vertical="center" wrapText="1"/>
    </xf>
    <xf numFmtId="168" fontId="5" fillId="26" borderId="0" xfId="0" applyNumberFormat="1" applyFont="1" applyFill="1" applyBorder="1" applyAlignment="1">
      <alignment horizontal="center" vertical="center" wrapText="1" shrinkToFit="1"/>
    </xf>
    <xf numFmtId="4" fontId="5" fillId="20" borderId="21" xfId="0" applyNumberFormat="1" applyFont="1" applyFill="1" applyBorder="1" applyAlignment="1">
      <alignment horizontal="center" vertical="center" shrinkToFit="1"/>
    </xf>
    <xf numFmtId="49" fontId="5" fillId="25" borderId="10" xfId="0" applyNumberFormat="1" applyFont="1" applyFill="1" applyBorder="1" applyAlignment="1">
      <alignment horizontal="center" vertical="center" shrinkToFit="1"/>
    </xf>
    <xf numFmtId="0" fontId="2" fillId="25" borderId="10" xfId="0" applyFont="1" applyFill="1" applyBorder="1" applyAlignment="1">
      <alignment horizontal="left" vertical="top" wrapText="1"/>
    </xf>
    <xf numFmtId="0" fontId="2" fillId="22" borderId="10" xfId="0" applyFont="1" applyFill="1" applyBorder="1" applyAlignment="1">
      <alignment horizontal="center" vertical="top" wrapText="1"/>
    </xf>
    <xf numFmtId="168" fontId="2" fillId="25" borderId="21" xfId="0" applyNumberFormat="1" applyFont="1" applyFill="1" applyBorder="1" applyAlignment="1">
      <alignment horizontal="center" vertical="center" shrinkToFit="1"/>
    </xf>
    <xf numFmtId="168" fontId="2" fillId="25" borderId="21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8" fillId="22" borderId="21" xfId="0" applyNumberFormat="1" applyFont="1" applyFill="1" applyBorder="1" applyAlignment="1">
      <alignment horizontal="center" vertical="center" shrinkToFit="1"/>
    </xf>
    <xf numFmtId="4" fontId="8" fillId="22" borderId="17" xfId="0" applyNumberFormat="1" applyFont="1" applyFill="1" applyBorder="1" applyAlignment="1">
      <alignment horizontal="center" vertical="center" shrinkToFit="1"/>
    </xf>
    <xf numFmtId="168" fontId="8" fillId="22" borderId="21" xfId="0" applyNumberFormat="1" applyFont="1" applyFill="1" applyBorder="1" applyAlignment="1">
      <alignment horizontal="center" vertical="center" shrinkToFit="1"/>
    </xf>
    <xf numFmtId="4" fontId="2" fillId="4" borderId="21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vertical="top" wrapText="1"/>
    </xf>
    <xf numFmtId="0" fontId="2" fillId="26" borderId="10" xfId="0" applyFont="1" applyFill="1" applyBorder="1" applyAlignment="1">
      <alignment vertical="top" wrapText="1"/>
    </xf>
    <xf numFmtId="0" fontId="2" fillId="4" borderId="14" xfId="0" applyFont="1" applyFill="1" applyBorder="1" applyAlignment="1">
      <alignment vertical="top" wrapText="1"/>
    </xf>
    <xf numFmtId="0" fontId="2" fillId="4" borderId="10" xfId="0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horizontal="center" vertical="center" wrapText="1"/>
    </xf>
    <xf numFmtId="49" fontId="2" fillId="26" borderId="10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vertical="top" wrapText="1"/>
    </xf>
    <xf numFmtId="49" fontId="5" fillId="4" borderId="10" xfId="0" applyNumberFormat="1" applyFont="1" applyFill="1" applyBorder="1" applyAlignment="1">
      <alignment horizontal="center" vertical="center" shrinkToFit="1"/>
    </xf>
    <xf numFmtId="0" fontId="2" fillId="26" borderId="11" xfId="0" applyFont="1" applyFill="1" applyBorder="1" applyAlignment="1">
      <alignment horizontal="left" vertical="top" wrapText="1"/>
    </xf>
    <xf numFmtId="49" fontId="5" fillId="26" borderId="10" xfId="0" applyNumberFormat="1" applyFont="1" applyFill="1" applyBorder="1" applyAlignment="1">
      <alignment horizontal="center" vertical="center" shrinkToFit="1"/>
    </xf>
    <xf numFmtId="4" fontId="2" fillId="26" borderId="10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horizontal="left" vertical="top" wrapText="1"/>
    </xf>
    <xf numFmtId="0" fontId="8" fillId="4" borderId="10" xfId="0" applyFont="1" applyFill="1" applyBorder="1" applyAlignment="1">
      <alignment horizontal="left" vertical="top" wrapText="1"/>
    </xf>
    <xf numFmtId="4" fontId="2" fillId="22" borderId="21" xfId="0" applyNumberFormat="1" applyFont="1" applyFill="1" applyBorder="1" applyAlignment="1">
      <alignment horizontal="center" vertical="center" shrinkToFit="1"/>
    </xf>
    <xf numFmtId="0" fontId="2" fillId="4" borderId="11" xfId="0" applyFont="1" applyFill="1" applyBorder="1" applyAlignment="1">
      <alignment vertical="top" wrapText="1"/>
    </xf>
    <xf numFmtId="0" fontId="11" fillId="7" borderId="25" xfId="0" applyFont="1" applyFill="1" applyBorder="1" applyAlignment="1">
      <alignment horizontal="center" vertical="center" wrapText="1"/>
    </xf>
    <xf numFmtId="49" fontId="11" fillId="7" borderId="26" xfId="0" applyNumberFormat="1" applyFont="1" applyFill="1" applyBorder="1" applyAlignment="1">
      <alignment horizontal="center" vertical="center" wrapText="1"/>
    </xf>
    <xf numFmtId="0" fontId="11" fillId="7" borderId="26" xfId="0" applyFont="1" applyFill="1" applyBorder="1" applyAlignment="1">
      <alignment horizontal="center" vertical="center" wrapText="1"/>
    </xf>
    <xf numFmtId="4" fontId="11" fillId="7" borderId="12" xfId="0" applyNumberFormat="1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49" fontId="8" fillId="4" borderId="10" xfId="0" applyNumberFormat="1" applyFont="1" applyFill="1" applyBorder="1" applyAlignment="1">
      <alignment horizontal="center" vertical="center" shrinkToFit="1"/>
    </xf>
    <xf numFmtId="0" fontId="2" fillId="20" borderId="10" xfId="0" applyFont="1" applyFill="1" applyBorder="1" applyAlignment="1">
      <alignment horizontal="center" vertical="top" wrapText="1"/>
    </xf>
    <xf numFmtId="0" fontId="2" fillId="22" borderId="10" xfId="0" applyFont="1" applyFill="1" applyBorder="1" applyAlignment="1">
      <alignment vertical="top" wrapText="1" shrinkToFit="1"/>
    </xf>
    <xf numFmtId="49" fontId="2" fillId="22" borderId="10" xfId="0" applyNumberFormat="1" applyFont="1" applyFill="1" applyBorder="1" applyAlignment="1">
      <alignment horizontal="center" vertical="center" wrapText="1" shrinkToFit="1"/>
    </xf>
    <xf numFmtId="4" fontId="2" fillId="22" borderId="10" xfId="0" applyNumberFormat="1" applyFont="1" applyFill="1" applyBorder="1" applyAlignment="1">
      <alignment horizontal="center" vertical="center" wrapText="1" shrinkToFit="1"/>
    </xf>
    <xf numFmtId="0" fontId="2" fillId="22" borderId="10" xfId="0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vertical="top" wrapText="1" shrinkToFit="1"/>
    </xf>
    <xf numFmtId="0" fontId="2" fillId="4" borderId="10" xfId="0" applyFont="1" applyFill="1" applyBorder="1" applyAlignment="1">
      <alignment horizontal="left" vertical="top" wrapText="1"/>
    </xf>
    <xf numFmtId="49" fontId="2" fillId="26" borderId="17" xfId="0" applyNumberFormat="1" applyFont="1" applyFill="1" applyBorder="1" applyAlignment="1">
      <alignment horizontal="center" vertical="center" shrinkToFit="1"/>
    </xf>
    <xf numFmtId="49" fontId="2" fillId="25" borderId="17" xfId="0" applyNumberFormat="1" applyFont="1" applyFill="1" applyBorder="1" applyAlignment="1">
      <alignment horizontal="center" vertical="center" shrinkToFit="1"/>
    </xf>
    <xf numFmtId="0" fontId="2" fillId="20" borderId="11" xfId="0" applyFont="1" applyFill="1" applyBorder="1" applyAlignment="1">
      <alignment vertical="top" wrapText="1"/>
    </xf>
    <xf numFmtId="49" fontId="2" fillId="20" borderId="17" xfId="0" applyNumberFormat="1" applyFont="1" applyFill="1" applyBorder="1" applyAlignment="1">
      <alignment horizontal="center" vertical="center" shrinkToFit="1"/>
    </xf>
    <xf numFmtId="4" fontId="2" fillId="20" borderId="10" xfId="0" applyNumberFormat="1" applyFont="1" applyFill="1" applyBorder="1" applyAlignment="1">
      <alignment horizontal="center" vertical="center" shrinkToFit="1"/>
    </xf>
    <xf numFmtId="49" fontId="2" fillId="22" borderId="17" xfId="0" applyNumberFormat="1" applyFont="1" applyFill="1" applyBorder="1" applyAlignment="1">
      <alignment horizontal="center" vertical="center" shrinkToFit="1"/>
    </xf>
    <xf numFmtId="49" fontId="8" fillId="22" borderId="17" xfId="0" applyNumberFormat="1" applyFont="1" applyFill="1" applyBorder="1" applyAlignment="1">
      <alignment horizontal="center" vertical="center" shrinkToFit="1"/>
    </xf>
    <xf numFmtId="49" fontId="2" fillId="4" borderId="17" xfId="0" applyNumberFormat="1" applyFont="1" applyFill="1" applyBorder="1" applyAlignment="1">
      <alignment horizontal="center" vertical="center" shrinkToFit="1"/>
    </xf>
    <xf numFmtId="4" fontId="8" fillId="4" borderId="10" xfId="0" applyNumberFormat="1" applyFont="1" applyFill="1" applyBorder="1" applyAlignment="1">
      <alignment horizontal="center" vertical="center" shrinkToFit="1"/>
    </xf>
    <xf numFmtId="0" fontId="2" fillId="20" borderId="10" xfId="0" applyFont="1" applyFill="1" applyBorder="1" applyAlignment="1">
      <alignment vertical="top" wrapText="1"/>
    </xf>
    <xf numFmtId="0" fontId="2" fillId="4" borderId="11" xfId="0" applyFont="1" applyFill="1" applyBorder="1" applyAlignment="1">
      <alignment horizontal="left" vertical="top" wrapText="1"/>
    </xf>
    <xf numFmtId="0" fontId="2" fillId="20" borderId="10" xfId="0" applyFont="1" applyFill="1" applyBorder="1" applyAlignment="1">
      <alignment horizontal="left" vertical="top" wrapText="1"/>
    </xf>
    <xf numFmtId="49" fontId="8" fillId="20" borderId="10" xfId="0" applyNumberFormat="1" applyFont="1" applyFill="1" applyBorder="1" applyAlignment="1">
      <alignment horizontal="center" vertical="center" shrinkToFit="1"/>
    </xf>
    <xf numFmtId="4" fontId="8" fillId="20" borderId="10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horizontal="center" vertical="center" wrapText="1" shrinkToFit="1"/>
    </xf>
    <xf numFmtId="0" fontId="2" fillId="4" borderId="10" xfId="0" applyFont="1" applyFill="1" applyBorder="1" applyAlignment="1">
      <alignment horizontal="center" vertical="center" wrapText="1" shrinkToFit="1"/>
    </xf>
    <xf numFmtId="0" fontId="2" fillId="20" borderId="1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25" borderId="11" xfId="0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horizontal="center" vertical="center" wrapText="1"/>
    </xf>
    <xf numFmtId="0" fontId="2" fillId="22" borderId="11" xfId="0" applyFont="1" applyFill="1" applyBorder="1" applyAlignment="1">
      <alignment horizontal="left" vertical="top" wrapText="1"/>
    </xf>
    <xf numFmtId="0" fontId="8" fillId="22" borderId="10" xfId="0" applyFont="1" applyFill="1" applyBorder="1" applyAlignment="1">
      <alignment horizontal="center" wrapText="1"/>
    </xf>
    <xf numFmtId="0" fontId="8" fillId="4" borderId="10" xfId="0" applyFont="1" applyFill="1" applyBorder="1" applyAlignment="1">
      <alignment vertical="top" wrapText="1"/>
    </xf>
    <xf numFmtId="0" fontId="2" fillId="4" borderId="10" xfId="0" applyNumberFormat="1" applyFont="1" applyFill="1" applyBorder="1" applyAlignment="1">
      <alignment horizontal="left" vertical="top" wrapText="1"/>
    </xf>
    <xf numFmtId="0" fontId="2" fillId="22" borderId="11" xfId="0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169" fontId="11" fillId="7" borderId="12" xfId="0" applyNumberFormat="1" applyFont="1" applyFill="1" applyBorder="1" applyAlignment="1">
      <alignment horizontal="center" vertical="center" wrapText="1"/>
    </xf>
    <xf numFmtId="169" fontId="5" fillId="20" borderId="10" xfId="0" applyNumberFormat="1" applyFont="1" applyFill="1" applyBorder="1" applyAlignment="1">
      <alignment horizontal="center" vertical="center" shrinkToFit="1"/>
    </xf>
    <xf numFmtId="169" fontId="2" fillId="22" borderId="10" xfId="0" applyNumberFormat="1" applyFont="1" applyFill="1" applyBorder="1" applyAlignment="1">
      <alignment horizontal="center" vertical="center" shrinkToFit="1"/>
    </xf>
    <xf numFmtId="169" fontId="2" fillId="26" borderId="10" xfId="0" applyNumberFormat="1" applyFont="1" applyFill="1" applyBorder="1" applyAlignment="1">
      <alignment horizontal="center" vertical="center" shrinkToFit="1"/>
    </xf>
    <xf numFmtId="169" fontId="2" fillId="4" borderId="10" xfId="0" applyNumberFormat="1" applyFont="1" applyFill="1" applyBorder="1" applyAlignment="1">
      <alignment horizontal="center" vertical="center" shrinkToFit="1"/>
    </xf>
    <xf numFmtId="169" fontId="8" fillId="22" borderId="10" xfId="0" applyNumberFormat="1" applyFont="1" applyFill="1" applyBorder="1" applyAlignment="1">
      <alignment horizontal="center" vertical="center" shrinkToFit="1"/>
    </xf>
    <xf numFmtId="169" fontId="5" fillId="26" borderId="0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394"/>
  <sheetViews>
    <sheetView showGridLines="0" tabSelected="1" zoomScalePageLayoutView="0" workbookViewId="0" topLeftCell="A382">
      <selection activeCell="G392" sqref="G392"/>
    </sheetView>
  </sheetViews>
  <sheetFormatPr defaultColWidth="9.00390625" defaultRowHeight="12.75" outlineLevelRow="6"/>
  <cols>
    <col min="1" max="1" width="58.75390625" style="2" customWidth="1"/>
    <col min="2" max="2" width="6.125" style="17" customWidth="1"/>
    <col min="3" max="3" width="7.25390625" style="2" customWidth="1"/>
    <col min="4" max="4" width="9.25390625" style="2" customWidth="1"/>
    <col min="5" max="5" width="5.875" style="2" customWidth="1"/>
    <col min="6" max="6" width="0" style="2" hidden="1" customWidth="1"/>
    <col min="7" max="7" width="21.125" style="2" customWidth="1"/>
    <col min="8" max="23" width="0" style="2" hidden="1" customWidth="1"/>
    <col min="24" max="24" width="14.875" style="54" hidden="1" customWidth="1"/>
    <col min="25" max="25" width="11.875" style="46" hidden="1" customWidth="1"/>
    <col min="26" max="16384" width="9.125" style="2" customWidth="1"/>
  </cols>
  <sheetData>
    <row r="2" spans="2:23" ht="18.75">
      <c r="B2" s="144" t="s">
        <v>329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</row>
    <row r="3" spans="2:23" ht="18.75">
      <c r="B3" s="145" t="s">
        <v>94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</row>
    <row r="4" spans="2:22" ht="18.75">
      <c r="B4" s="2"/>
      <c r="C4" s="144" t="s">
        <v>317</v>
      </c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</row>
    <row r="6" spans="2:25" ht="18.75">
      <c r="B6" s="144" t="s">
        <v>327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83"/>
      <c r="Y6" s="2"/>
    </row>
    <row r="7" spans="2:25" ht="18.75" customHeight="1">
      <c r="B7" s="145" t="s">
        <v>94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84"/>
      <c r="Y7" s="2"/>
    </row>
    <row r="8" spans="2:25" ht="18.75">
      <c r="B8" s="2"/>
      <c r="C8" s="144" t="s">
        <v>328</v>
      </c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X8" s="2"/>
      <c r="Y8" s="2"/>
    </row>
    <row r="9" spans="2:25" ht="12.75">
      <c r="B9" s="2"/>
      <c r="X9" s="2"/>
      <c r="Y9" s="2"/>
    </row>
    <row r="10" spans="2:25" ht="12.75">
      <c r="B10" s="2"/>
      <c r="X10" s="2"/>
      <c r="Y10" s="2"/>
    </row>
    <row r="11" spans="1:25" ht="30.75" customHeight="1">
      <c r="A11" s="147" t="s">
        <v>95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X11" s="2"/>
      <c r="Y11" s="2"/>
    </row>
    <row r="12" spans="1:25" ht="57" customHeight="1">
      <c r="A12" s="146" t="s">
        <v>314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X12" s="2"/>
      <c r="Y12" s="2"/>
    </row>
    <row r="13" spans="1:25" ht="16.5" thickBot="1">
      <c r="A13" s="49"/>
      <c r="B13" s="49"/>
      <c r="C13" s="49"/>
      <c r="D13" s="49"/>
      <c r="E13" s="49"/>
      <c r="F13" s="49"/>
      <c r="G13" s="49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Y13" s="57" t="s">
        <v>87</v>
      </c>
    </row>
    <row r="14" spans="1:25" ht="48" thickBot="1">
      <c r="A14" s="36" t="s">
        <v>0</v>
      </c>
      <c r="B14" s="36" t="s">
        <v>62</v>
      </c>
      <c r="C14" s="36" t="s">
        <v>1</v>
      </c>
      <c r="D14" s="36" t="s">
        <v>2</v>
      </c>
      <c r="E14" s="36" t="s">
        <v>3</v>
      </c>
      <c r="F14" s="37" t="s">
        <v>4</v>
      </c>
      <c r="G14" s="36" t="s">
        <v>24</v>
      </c>
      <c r="H14" s="23" t="s">
        <v>24</v>
      </c>
      <c r="I14" s="4" t="s">
        <v>24</v>
      </c>
      <c r="J14" s="4" t="s">
        <v>24</v>
      </c>
      <c r="K14" s="4" t="s">
        <v>24</v>
      </c>
      <c r="L14" s="4" t="s">
        <v>24</v>
      </c>
      <c r="M14" s="4" t="s">
        <v>24</v>
      </c>
      <c r="N14" s="4" t="s">
        <v>24</v>
      </c>
      <c r="O14" s="4" t="s">
        <v>24</v>
      </c>
      <c r="P14" s="4" t="s">
        <v>24</v>
      </c>
      <c r="Q14" s="4" t="s">
        <v>24</v>
      </c>
      <c r="R14" s="4" t="s">
        <v>24</v>
      </c>
      <c r="S14" s="4" t="s">
        <v>24</v>
      </c>
      <c r="T14" s="4" t="s">
        <v>24</v>
      </c>
      <c r="U14" s="4" t="s">
        <v>24</v>
      </c>
      <c r="V14" s="4" t="s">
        <v>24</v>
      </c>
      <c r="W14" s="41" t="s">
        <v>24</v>
      </c>
      <c r="X14" s="58" t="s">
        <v>89</v>
      </c>
      <c r="Y14" s="47" t="s">
        <v>88</v>
      </c>
    </row>
    <row r="15" spans="1:25" ht="29.25" thickBot="1">
      <c r="A15" s="105" t="s">
        <v>63</v>
      </c>
      <c r="B15" s="106">
        <v>951</v>
      </c>
      <c r="C15" s="106" t="s">
        <v>64</v>
      </c>
      <c r="D15" s="106" t="s">
        <v>6</v>
      </c>
      <c r="E15" s="106" t="s">
        <v>5</v>
      </c>
      <c r="F15" s="107"/>
      <c r="G15" s="148">
        <f>G16+G153+G159+G166+G188+G199+G219+G245+G266+G276+G289+G295</f>
        <v>98852.069</v>
      </c>
      <c r="H15" s="28" t="e">
        <f aca="true" t="shared" si="0" ref="H15:X15">H16+H150+H154+H160+H182+H201+H221+H247+H261+H274+H285+H290</f>
        <v>#REF!</v>
      </c>
      <c r="I15" s="28" t="e">
        <f t="shared" si="0"/>
        <v>#REF!</v>
      </c>
      <c r="J15" s="28" t="e">
        <f t="shared" si="0"/>
        <v>#REF!</v>
      </c>
      <c r="K15" s="28" t="e">
        <f t="shared" si="0"/>
        <v>#REF!</v>
      </c>
      <c r="L15" s="28" t="e">
        <f t="shared" si="0"/>
        <v>#REF!</v>
      </c>
      <c r="M15" s="28" t="e">
        <f t="shared" si="0"/>
        <v>#REF!</v>
      </c>
      <c r="N15" s="28" t="e">
        <f t="shared" si="0"/>
        <v>#REF!</v>
      </c>
      <c r="O15" s="28" t="e">
        <f t="shared" si="0"/>
        <v>#REF!</v>
      </c>
      <c r="P15" s="28" t="e">
        <f t="shared" si="0"/>
        <v>#REF!</v>
      </c>
      <c r="Q15" s="28" t="e">
        <f t="shared" si="0"/>
        <v>#REF!</v>
      </c>
      <c r="R15" s="28" t="e">
        <f t="shared" si="0"/>
        <v>#REF!</v>
      </c>
      <c r="S15" s="28" t="e">
        <f t="shared" si="0"/>
        <v>#REF!</v>
      </c>
      <c r="T15" s="28" t="e">
        <f t="shared" si="0"/>
        <v>#REF!</v>
      </c>
      <c r="U15" s="28" t="e">
        <f t="shared" si="0"/>
        <v>#REF!</v>
      </c>
      <c r="V15" s="28" t="e">
        <f t="shared" si="0"/>
        <v>#REF!</v>
      </c>
      <c r="W15" s="28" t="e">
        <f t="shared" si="0"/>
        <v>#REF!</v>
      </c>
      <c r="X15" s="60" t="e">
        <f t="shared" si="0"/>
        <v>#REF!</v>
      </c>
      <c r="Y15" s="59" t="e">
        <f aca="true" t="shared" si="1" ref="Y15:Y24">X15/G15*100</f>
        <v>#REF!</v>
      </c>
    </row>
    <row r="16" spans="1:25" ht="18.75" customHeight="1" outlineLevel="2" thickBot="1">
      <c r="A16" s="111" t="s">
        <v>57</v>
      </c>
      <c r="B16" s="18">
        <v>951</v>
      </c>
      <c r="C16" s="14" t="s">
        <v>56</v>
      </c>
      <c r="D16" s="14" t="s">
        <v>6</v>
      </c>
      <c r="E16" s="14" t="s">
        <v>5</v>
      </c>
      <c r="F16" s="14"/>
      <c r="G16" s="149">
        <f>G17+G24+G44+G63+G73+G78+G57</f>
        <v>48849.629</v>
      </c>
      <c r="H16" s="29" t="e">
        <f>H17+H27+H46+#REF!+H64+#REF!+H73+H77</f>
        <v>#REF!</v>
      </c>
      <c r="I16" s="29" t="e">
        <f>I17+I27+I46+#REF!+I64+#REF!+I73+I77</f>
        <v>#REF!</v>
      </c>
      <c r="J16" s="29" t="e">
        <f>J17+J27+J46+#REF!+J64+#REF!+J73+J77</f>
        <v>#REF!</v>
      </c>
      <c r="K16" s="29" t="e">
        <f>K17+K27+K46+#REF!+K64+#REF!+K73+K77</f>
        <v>#REF!</v>
      </c>
      <c r="L16" s="29" t="e">
        <f>L17+L27+L46+#REF!+L64+#REF!+L73+L77</f>
        <v>#REF!</v>
      </c>
      <c r="M16" s="29" t="e">
        <f>M17+M27+M46+#REF!+M64+#REF!+M73+M77</f>
        <v>#REF!</v>
      </c>
      <c r="N16" s="29" t="e">
        <f>N17+N27+N46+#REF!+N64+#REF!+N73+N77</f>
        <v>#REF!</v>
      </c>
      <c r="O16" s="29" t="e">
        <f>O17+O27+O46+#REF!+O64+#REF!+O73+O77</f>
        <v>#REF!</v>
      </c>
      <c r="P16" s="29" t="e">
        <f>P17+P27+P46+#REF!+P64+#REF!+P73+P77</f>
        <v>#REF!</v>
      </c>
      <c r="Q16" s="29" t="e">
        <f>Q17+Q27+Q46+#REF!+Q64+#REF!+Q73+Q77</f>
        <v>#REF!</v>
      </c>
      <c r="R16" s="29" t="e">
        <f>R17+R27+R46+#REF!+R64+#REF!+R73+R77</f>
        <v>#REF!</v>
      </c>
      <c r="S16" s="29" t="e">
        <f>S17+S27+S46+#REF!+S64+#REF!+S73+S77</f>
        <v>#REF!</v>
      </c>
      <c r="T16" s="29" t="e">
        <f>T17+T27+T46+#REF!+T64+#REF!+T73+T77</f>
        <v>#REF!</v>
      </c>
      <c r="U16" s="29" t="e">
        <f>U17+U27+U46+#REF!+U64+#REF!+U73+U77</f>
        <v>#REF!</v>
      </c>
      <c r="V16" s="29" t="e">
        <f>V17+V27+V46+#REF!+V64+#REF!+V73+V77</f>
        <v>#REF!</v>
      </c>
      <c r="W16" s="29" t="e">
        <f>W17+W27+W46+#REF!+W64+#REF!+W73+W77</f>
        <v>#REF!</v>
      </c>
      <c r="X16" s="61" t="e">
        <f>X17+X27+X46+#REF!+X64+#REF!+X73+X77</f>
        <v>#REF!</v>
      </c>
      <c r="Y16" s="59" t="e">
        <f t="shared" si="1"/>
        <v>#REF!</v>
      </c>
    </row>
    <row r="17" spans="1:25" ht="48.75" customHeight="1" outlineLevel="3" thickBot="1">
      <c r="A17" s="112" t="s">
        <v>25</v>
      </c>
      <c r="B17" s="132">
        <v>951</v>
      </c>
      <c r="C17" s="113" t="s">
        <v>7</v>
      </c>
      <c r="D17" s="113" t="s">
        <v>6</v>
      </c>
      <c r="E17" s="113" t="s">
        <v>5</v>
      </c>
      <c r="F17" s="113"/>
      <c r="G17" s="114">
        <f>G18</f>
        <v>1658.3</v>
      </c>
      <c r="H17" s="31">
        <f aca="true" t="shared" si="2" ref="H17:X17">H18</f>
        <v>1204.8</v>
      </c>
      <c r="I17" s="31">
        <f t="shared" si="2"/>
        <v>1204.8</v>
      </c>
      <c r="J17" s="31">
        <f t="shared" si="2"/>
        <v>1204.8</v>
      </c>
      <c r="K17" s="31">
        <f t="shared" si="2"/>
        <v>1204.8</v>
      </c>
      <c r="L17" s="31">
        <f t="shared" si="2"/>
        <v>1204.8</v>
      </c>
      <c r="M17" s="31">
        <f t="shared" si="2"/>
        <v>1204.8</v>
      </c>
      <c r="N17" s="31">
        <f t="shared" si="2"/>
        <v>1204.8</v>
      </c>
      <c r="O17" s="31">
        <f t="shared" si="2"/>
        <v>1204.8</v>
      </c>
      <c r="P17" s="31">
        <f t="shared" si="2"/>
        <v>1204.8</v>
      </c>
      <c r="Q17" s="31">
        <f t="shared" si="2"/>
        <v>1204.8</v>
      </c>
      <c r="R17" s="31">
        <f t="shared" si="2"/>
        <v>1204.8</v>
      </c>
      <c r="S17" s="31">
        <f t="shared" si="2"/>
        <v>1204.8</v>
      </c>
      <c r="T17" s="31">
        <f t="shared" si="2"/>
        <v>1204.8</v>
      </c>
      <c r="U17" s="31">
        <f t="shared" si="2"/>
        <v>1204.8</v>
      </c>
      <c r="V17" s="31">
        <f t="shared" si="2"/>
        <v>1204.8</v>
      </c>
      <c r="W17" s="31">
        <f t="shared" si="2"/>
        <v>1204.8</v>
      </c>
      <c r="X17" s="62">
        <f t="shared" si="2"/>
        <v>1147.63638</v>
      </c>
      <c r="Y17" s="59">
        <f t="shared" si="1"/>
        <v>69.20559488632937</v>
      </c>
    </row>
    <row r="18" spans="1:25" ht="34.5" customHeight="1" outlineLevel="3" thickBot="1">
      <c r="A18" s="115" t="s">
        <v>160</v>
      </c>
      <c r="B18" s="19">
        <v>951</v>
      </c>
      <c r="C18" s="11" t="s">
        <v>7</v>
      </c>
      <c r="D18" s="11" t="s">
        <v>161</v>
      </c>
      <c r="E18" s="11" t="s">
        <v>5</v>
      </c>
      <c r="F18" s="11"/>
      <c r="G18" s="12">
        <f>G19</f>
        <v>1658.3</v>
      </c>
      <c r="H18" s="32">
        <f aca="true" t="shared" si="3" ref="H18:X18">H23</f>
        <v>1204.8</v>
      </c>
      <c r="I18" s="32">
        <f t="shared" si="3"/>
        <v>1204.8</v>
      </c>
      <c r="J18" s="32">
        <f t="shared" si="3"/>
        <v>1204.8</v>
      </c>
      <c r="K18" s="32">
        <f t="shared" si="3"/>
        <v>1204.8</v>
      </c>
      <c r="L18" s="32">
        <f t="shared" si="3"/>
        <v>1204.8</v>
      </c>
      <c r="M18" s="32">
        <f t="shared" si="3"/>
        <v>1204.8</v>
      </c>
      <c r="N18" s="32">
        <f t="shared" si="3"/>
        <v>1204.8</v>
      </c>
      <c r="O18" s="32">
        <f t="shared" si="3"/>
        <v>1204.8</v>
      </c>
      <c r="P18" s="32">
        <f t="shared" si="3"/>
        <v>1204.8</v>
      </c>
      <c r="Q18" s="32">
        <f t="shared" si="3"/>
        <v>1204.8</v>
      </c>
      <c r="R18" s="32">
        <f t="shared" si="3"/>
        <v>1204.8</v>
      </c>
      <c r="S18" s="32">
        <f t="shared" si="3"/>
        <v>1204.8</v>
      </c>
      <c r="T18" s="32">
        <f t="shared" si="3"/>
        <v>1204.8</v>
      </c>
      <c r="U18" s="32">
        <f t="shared" si="3"/>
        <v>1204.8</v>
      </c>
      <c r="V18" s="32">
        <f t="shared" si="3"/>
        <v>1204.8</v>
      </c>
      <c r="W18" s="32">
        <f t="shared" si="3"/>
        <v>1204.8</v>
      </c>
      <c r="X18" s="63">
        <f t="shared" si="3"/>
        <v>1147.63638</v>
      </c>
      <c r="Y18" s="59">
        <f t="shared" si="1"/>
        <v>69.20559488632937</v>
      </c>
    </row>
    <row r="19" spans="1:25" ht="36" customHeight="1" outlineLevel="3" thickBot="1">
      <c r="A19" s="115" t="s">
        <v>162</v>
      </c>
      <c r="B19" s="19">
        <v>951</v>
      </c>
      <c r="C19" s="11" t="s">
        <v>7</v>
      </c>
      <c r="D19" s="11" t="s">
        <v>163</v>
      </c>
      <c r="E19" s="11" t="s">
        <v>5</v>
      </c>
      <c r="F19" s="11"/>
      <c r="G19" s="12">
        <f>G20</f>
        <v>1658.3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63"/>
      <c r="Y19" s="59"/>
    </row>
    <row r="20" spans="1:25" ht="20.25" customHeight="1" outlineLevel="3" thickBot="1">
      <c r="A20" s="96" t="s">
        <v>164</v>
      </c>
      <c r="B20" s="92">
        <v>951</v>
      </c>
      <c r="C20" s="93" t="s">
        <v>7</v>
      </c>
      <c r="D20" s="93" t="s">
        <v>165</v>
      </c>
      <c r="E20" s="93" t="s">
        <v>5</v>
      </c>
      <c r="F20" s="93"/>
      <c r="G20" s="16">
        <f>G21</f>
        <v>1658.3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63"/>
      <c r="Y20" s="59"/>
    </row>
    <row r="21" spans="1:25" ht="31.5" customHeight="1" outlineLevel="3" thickBot="1">
      <c r="A21" s="5" t="s">
        <v>99</v>
      </c>
      <c r="B21" s="21">
        <v>951</v>
      </c>
      <c r="C21" s="6" t="s">
        <v>7</v>
      </c>
      <c r="D21" s="6" t="s">
        <v>165</v>
      </c>
      <c r="E21" s="6" t="s">
        <v>96</v>
      </c>
      <c r="F21" s="6"/>
      <c r="G21" s="7">
        <f>G22+G23</f>
        <v>1658.3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63"/>
      <c r="Y21" s="59"/>
    </row>
    <row r="22" spans="1:25" ht="20.25" customHeight="1" outlineLevel="3" thickBot="1">
      <c r="A22" s="90" t="s">
        <v>100</v>
      </c>
      <c r="B22" s="94">
        <v>951</v>
      </c>
      <c r="C22" s="95" t="s">
        <v>7</v>
      </c>
      <c r="D22" s="95" t="s">
        <v>165</v>
      </c>
      <c r="E22" s="95" t="s">
        <v>97</v>
      </c>
      <c r="F22" s="95"/>
      <c r="G22" s="100">
        <v>1658.3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63"/>
      <c r="Y22" s="59"/>
    </row>
    <row r="23" spans="1:25" ht="32.25" outlineLevel="4" thickBot="1">
      <c r="A23" s="90" t="s">
        <v>101</v>
      </c>
      <c r="B23" s="94">
        <v>951</v>
      </c>
      <c r="C23" s="95" t="s">
        <v>7</v>
      </c>
      <c r="D23" s="95" t="s">
        <v>165</v>
      </c>
      <c r="E23" s="95" t="s">
        <v>98</v>
      </c>
      <c r="F23" s="95"/>
      <c r="G23" s="100">
        <v>0</v>
      </c>
      <c r="H23" s="34">
        <f aca="true" t="shared" si="4" ref="H23:X23">H24</f>
        <v>1204.8</v>
      </c>
      <c r="I23" s="34">
        <f t="shared" si="4"/>
        <v>1204.8</v>
      </c>
      <c r="J23" s="34">
        <f t="shared" si="4"/>
        <v>1204.8</v>
      </c>
      <c r="K23" s="34">
        <f t="shared" si="4"/>
        <v>1204.8</v>
      </c>
      <c r="L23" s="34">
        <f t="shared" si="4"/>
        <v>1204.8</v>
      </c>
      <c r="M23" s="34">
        <f t="shared" si="4"/>
        <v>1204.8</v>
      </c>
      <c r="N23" s="34">
        <f t="shared" si="4"/>
        <v>1204.8</v>
      </c>
      <c r="O23" s="34">
        <f t="shared" si="4"/>
        <v>1204.8</v>
      </c>
      <c r="P23" s="34">
        <f t="shared" si="4"/>
        <v>1204.8</v>
      </c>
      <c r="Q23" s="34">
        <f t="shared" si="4"/>
        <v>1204.8</v>
      </c>
      <c r="R23" s="34">
        <f t="shared" si="4"/>
        <v>1204.8</v>
      </c>
      <c r="S23" s="34">
        <f t="shared" si="4"/>
        <v>1204.8</v>
      </c>
      <c r="T23" s="34">
        <f t="shared" si="4"/>
        <v>1204.8</v>
      </c>
      <c r="U23" s="34">
        <f t="shared" si="4"/>
        <v>1204.8</v>
      </c>
      <c r="V23" s="34">
        <f t="shared" si="4"/>
        <v>1204.8</v>
      </c>
      <c r="W23" s="34">
        <f t="shared" si="4"/>
        <v>1204.8</v>
      </c>
      <c r="X23" s="64">
        <f t="shared" si="4"/>
        <v>1147.63638</v>
      </c>
      <c r="Y23" s="59" t="e">
        <f t="shared" si="1"/>
        <v>#DIV/0!</v>
      </c>
    </row>
    <row r="24" spans="1:25" ht="63.75" outlineLevel="5" thickBot="1">
      <c r="A24" s="8" t="s">
        <v>26</v>
      </c>
      <c r="B24" s="19">
        <v>951</v>
      </c>
      <c r="C24" s="9" t="s">
        <v>18</v>
      </c>
      <c r="D24" s="9" t="s">
        <v>6</v>
      </c>
      <c r="E24" s="9" t="s">
        <v>5</v>
      </c>
      <c r="F24" s="9"/>
      <c r="G24" s="10">
        <f>G25</f>
        <v>3212.1000000000004</v>
      </c>
      <c r="H24" s="26">
        <v>1204.8</v>
      </c>
      <c r="I24" s="7">
        <v>1204.8</v>
      </c>
      <c r="J24" s="7">
        <v>1204.8</v>
      </c>
      <c r="K24" s="7">
        <v>1204.8</v>
      </c>
      <c r="L24" s="7">
        <v>1204.8</v>
      </c>
      <c r="M24" s="7">
        <v>1204.8</v>
      </c>
      <c r="N24" s="7">
        <v>1204.8</v>
      </c>
      <c r="O24" s="7">
        <v>1204.8</v>
      </c>
      <c r="P24" s="7">
        <v>1204.8</v>
      </c>
      <c r="Q24" s="7">
        <v>1204.8</v>
      </c>
      <c r="R24" s="7">
        <v>1204.8</v>
      </c>
      <c r="S24" s="7">
        <v>1204.8</v>
      </c>
      <c r="T24" s="7">
        <v>1204.8</v>
      </c>
      <c r="U24" s="7">
        <v>1204.8</v>
      </c>
      <c r="V24" s="7">
        <v>1204.8</v>
      </c>
      <c r="W24" s="44">
        <v>1204.8</v>
      </c>
      <c r="X24" s="65">
        <v>1147.63638</v>
      </c>
      <c r="Y24" s="59">
        <f t="shared" si="1"/>
        <v>35.72853833940412</v>
      </c>
    </row>
    <row r="25" spans="1:25" ht="32.25" outlineLevel="5" thickBot="1">
      <c r="A25" s="115" t="s">
        <v>160</v>
      </c>
      <c r="B25" s="19">
        <v>951</v>
      </c>
      <c r="C25" s="11" t="s">
        <v>18</v>
      </c>
      <c r="D25" s="11" t="s">
        <v>161</v>
      </c>
      <c r="E25" s="11" t="s">
        <v>5</v>
      </c>
      <c r="F25" s="11"/>
      <c r="G25" s="12">
        <f>G26</f>
        <v>3212.1000000000004</v>
      </c>
      <c r="H25" s="55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75"/>
      <c r="Y25" s="59"/>
    </row>
    <row r="26" spans="1:25" ht="32.25" outlineLevel="5" thickBot="1">
      <c r="A26" s="115" t="s">
        <v>162</v>
      </c>
      <c r="B26" s="19">
        <v>951</v>
      </c>
      <c r="C26" s="11" t="s">
        <v>18</v>
      </c>
      <c r="D26" s="11" t="s">
        <v>163</v>
      </c>
      <c r="E26" s="11" t="s">
        <v>5</v>
      </c>
      <c r="F26" s="11"/>
      <c r="G26" s="12">
        <f>G27+G37+G41</f>
        <v>3212.1000000000004</v>
      </c>
      <c r="H26" s="55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75"/>
      <c r="Y26" s="59"/>
    </row>
    <row r="27" spans="1:25" ht="49.5" customHeight="1" outlineLevel="6" thickBot="1">
      <c r="A27" s="116" t="s">
        <v>166</v>
      </c>
      <c r="B27" s="133">
        <v>951</v>
      </c>
      <c r="C27" s="93" t="s">
        <v>18</v>
      </c>
      <c r="D27" s="93" t="s">
        <v>167</v>
      </c>
      <c r="E27" s="93" t="s">
        <v>5</v>
      </c>
      <c r="F27" s="93"/>
      <c r="G27" s="16">
        <f>G28+G31+G34</f>
        <v>1849.66</v>
      </c>
      <c r="H27" s="31">
        <f aca="true" t="shared" si="5" ref="H27:X27">H28</f>
        <v>3842.2</v>
      </c>
      <c r="I27" s="31">
        <f t="shared" si="5"/>
        <v>3842.2</v>
      </c>
      <c r="J27" s="31">
        <f t="shared" si="5"/>
        <v>3842.2</v>
      </c>
      <c r="K27" s="31">
        <f t="shared" si="5"/>
        <v>3842.2</v>
      </c>
      <c r="L27" s="31">
        <f t="shared" si="5"/>
        <v>3842.2</v>
      </c>
      <c r="M27" s="31">
        <f t="shared" si="5"/>
        <v>3842.2</v>
      </c>
      <c r="N27" s="31">
        <f t="shared" si="5"/>
        <v>3842.2</v>
      </c>
      <c r="O27" s="31">
        <f t="shared" si="5"/>
        <v>3842.2</v>
      </c>
      <c r="P27" s="31">
        <f t="shared" si="5"/>
        <v>3842.2</v>
      </c>
      <c r="Q27" s="31">
        <f t="shared" si="5"/>
        <v>3842.2</v>
      </c>
      <c r="R27" s="31">
        <f t="shared" si="5"/>
        <v>3842.2</v>
      </c>
      <c r="S27" s="31">
        <f t="shared" si="5"/>
        <v>3842.2</v>
      </c>
      <c r="T27" s="31">
        <f t="shared" si="5"/>
        <v>3842.2</v>
      </c>
      <c r="U27" s="31">
        <f t="shared" si="5"/>
        <v>3842.2</v>
      </c>
      <c r="V27" s="31">
        <f t="shared" si="5"/>
        <v>3842.2</v>
      </c>
      <c r="W27" s="31">
        <f t="shared" si="5"/>
        <v>3842.2</v>
      </c>
      <c r="X27" s="66">
        <f t="shared" si="5"/>
        <v>2875.5162</v>
      </c>
      <c r="Y27" s="59">
        <f>X27/G27*100</f>
        <v>155.46187948055316</v>
      </c>
    </row>
    <row r="28" spans="1:25" ht="33" customHeight="1" outlineLevel="6" thickBot="1">
      <c r="A28" s="5" t="s">
        <v>99</v>
      </c>
      <c r="B28" s="21">
        <v>951</v>
      </c>
      <c r="C28" s="6" t="s">
        <v>18</v>
      </c>
      <c r="D28" s="6" t="s">
        <v>167</v>
      </c>
      <c r="E28" s="6" t="s">
        <v>96</v>
      </c>
      <c r="F28" s="6"/>
      <c r="G28" s="7">
        <f>G29+G30</f>
        <v>1774.66</v>
      </c>
      <c r="H28" s="32">
        <f aca="true" t="shared" si="6" ref="H28:X28">H29+H39+H43</f>
        <v>3842.2</v>
      </c>
      <c r="I28" s="32">
        <f t="shared" si="6"/>
        <v>3842.2</v>
      </c>
      <c r="J28" s="32">
        <f t="shared" si="6"/>
        <v>3842.2</v>
      </c>
      <c r="K28" s="32">
        <f t="shared" si="6"/>
        <v>3842.2</v>
      </c>
      <c r="L28" s="32">
        <f t="shared" si="6"/>
        <v>3842.2</v>
      </c>
      <c r="M28" s="32">
        <f t="shared" si="6"/>
        <v>3842.2</v>
      </c>
      <c r="N28" s="32">
        <f t="shared" si="6"/>
        <v>3842.2</v>
      </c>
      <c r="O28" s="32">
        <f t="shared" si="6"/>
        <v>3842.2</v>
      </c>
      <c r="P28" s="32">
        <f t="shared" si="6"/>
        <v>3842.2</v>
      </c>
      <c r="Q28" s="32">
        <f t="shared" si="6"/>
        <v>3842.2</v>
      </c>
      <c r="R28" s="32">
        <f t="shared" si="6"/>
        <v>3842.2</v>
      </c>
      <c r="S28" s="32">
        <f t="shared" si="6"/>
        <v>3842.2</v>
      </c>
      <c r="T28" s="32">
        <f t="shared" si="6"/>
        <v>3842.2</v>
      </c>
      <c r="U28" s="32">
        <f t="shared" si="6"/>
        <v>3842.2</v>
      </c>
      <c r="V28" s="32">
        <f t="shared" si="6"/>
        <v>3842.2</v>
      </c>
      <c r="W28" s="32">
        <f t="shared" si="6"/>
        <v>3842.2</v>
      </c>
      <c r="X28" s="67">
        <f t="shared" si="6"/>
        <v>2875.5162</v>
      </c>
      <c r="Y28" s="59">
        <f>X28/G28*100</f>
        <v>162.03194978193005</v>
      </c>
    </row>
    <row r="29" spans="1:25" ht="16.5" outlineLevel="6" thickBot="1">
      <c r="A29" s="90" t="s">
        <v>100</v>
      </c>
      <c r="B29" s="94">
        <v>951</v>
      </c>
      <c r="C29" s="95" t="s">
        <v>18</v>
      </c>
      <c r="D29" s="95" t="s">
        <v>167</v>
      </c>
      <c r="E29" s="95" t="s">
        <v>97</v>
      </c>
      <c r="F29" s="95"/>
      <c r="G29" s="100">
        <v>1769.66</v>
      </c>
      <c r="H29" s="34">
        <f aca="true" t="shared" si="7" ref="H29:X29">H30</f>
        <v>2414.5</v>
      </c>
      <c r="I29" s="34">
        <f t="shared" si="7"/>
        <v>2414.5</v>
      </c>
      <c r="J29" s="34">
        <f t="shared" si="7"/>
        <v>2414.5</v>
      </c>
      <c r="K29" s="34">
        <f t="shared" si="7"/>
        <v>2414.5</v>
      </c>
      <c r="L29" s="34">
        <f t="shared" si="7"/>
        <v>2414.5</v>
      </c>
      <c r="M29" s="34">
        <f t="shared" si="7"/>
        <v>2414.5</v>
      </c>
      <c r="N29" s="34">
        <f t="shared" si="7"/>
        <v>2414.5</v>
      </c>
      <c r="O29" s="34">
        <f t="shared" si="7"/>
        <v>2414.5</v>
      </c>
      <c r="P29" s="34">
        <f t="shared" si="7"/>
        <v>2414.5</v>
      </c>
      <c r="Q29" s="34">
        <f t="shared" si="7"/>
        <v>2414.5</v>
      </c>
      <c r="R29" s="34">
        <f t="shared" si="7"/>
        <v>2414.5</v>
      </c>
      <c r="S29" s="34">
        <f t="shared" si="7"/>
        <v>2414.5</v>
      </c>
      <c r="T29" s="34">
        <f t="shared" si="7"/>
        <v>2414.5</v>
      </c>
      <c r="U29" s="34">
        <f t="shared" si="7"/>
        <v>2414.5</v>
      </c>
      <c r="V29" s="34">
        <f t="shared" si="7"/>
        <v>2414.5</v>
      </c>
      <c r="W29" s="34">
        <f t="shared" si="7"/>
        <v>2414.5</v>
      </c>
      <c r="X29" s="64">
        <f t="shared" si="7"/>
        <v>1860.127</v>
      </c>
      <c r="Y29" s="59">
        <f>X29/G29*100</f>
        <v>105.11211193110542</v>
      </c>
    </row>
    <row r="30" spans="1:25" ht="32.25" outlineLevel="6" thickBot="1">
      <c r="A30" s="90" t="s">
        <v>101</v>
      </c>
      <c r="B30" s="94">
        <v>951</v>
      </c>
      <c r="C30" s="95" t="s">
        <v>18</v>
      </c>
      <c r="D30" s="95" t="s">
        <v>167</v>
      </c>
      <c r="E30" s="95" t="s">
        <v>98</v>
      </c>
      <c r="F30" s="95"/>
      <c r="G30" s="100">
        <v>5</v>
      </c>
      <c r="H30" s="26">
        <v>2414.5</v>
      </c>
      <c r="I30" s="7">
        <v>2414.5</v>
      </c>
      <c r="J30" s="7">
        <v>2414.5</v>
      </c>
      <c r="K30" s="7">
        <v>2414.5</v>
      </c>
      <c r="L30" s="7">
        <v>2414.5</v>
      </c>
      <c r="M30" s="7">
        <v>2414.5</v>
      </c>
      <c r="N30" s="7">
        <v>2414.5</v>
      </c>
      <c r="O30" s="7">
        <v>2414.5</v>
      </c>
      <c r="P30" s="7">
        <v>2414.5</v>
      </c>
      <c r="Q30" s="7">
        <v>2414.5</v>
      </c>
      <c r="R30" s="7">
        <v>2414.5</v>
      </c>
      <c r="S30" s="7">
        <v>2414.5</v>
      </c>
      <c r="T30" s="7">
        <v>2414.5</v>
      </c>
      <c r="U30" s="7">
        <v>2414.5</v>
      </c>
      <c r="V30" s="7">
        <v>2414.5</v>
      </c>
      <c r="W30" s="44">
        <v>2414.5</v>
      </c>
      <c r="X30" s="65">
        <v>1860.127</v>
      </c>
      <c r="Y30" s="59">
        <f>X30/G30*100</f>
        <v>37202.54</v>
      </c>
    </row>
    <row r="31" spans="1:25" ht="32.25" outlineLevel="6" thickBot="1">
      <c r="A31" s="5" t="s">
        <v>108</v>
      </c>
      <c r="B31" s="21">
        <v>951</v>
      </c>
      <c r="C31" s="6" t="s">
        <v>18</v>
      </c>
      <c r="D31" s="6" t="s">
        <v>167</v>
      </c>
      <c r="E31" s="6" t="s">
        <v>102</v>
      </c>
      <c r="F31" s="6"/>
      <c r="G31" s="7">
        <f>G32+G33</f>
        <v>70</v>
      </c>
      <c r="H31" s="55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75"/>
      <c r="Y31" s="59"/>
    </row>
    <row r="32" spans="1:25" ht="32.25" outlineLevel="6" thickBot="1">
      <c r="A32" s="90" t="s">
        <v>109</v>
      </c>
      <c r="B32" s="94">
        <v>951</v>
      </c>
      <c r="C32" s="95" t="s">
        <v>18</v>
      </c>
      <c r="D32" s="95" t="s">
        <v>167</v>
      </c>
      <c r="E32" s="95" t="s">
        <v>103</v>
      </c>
      <c r="F32" s="95"/>
      <c r="G32" s="100">
        <v>0</v>
      </c>
      <c r="H32" s="55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75"/>
      <c r="Y32" s="59"/>
    </row>
    <row r="33" spans="1:25" ht="32.25" outlineLevel="6" thickBot="1">
      <c r="A33" s="90" t="s">
        <v>110</v>
      </c>
      <c r="B33" s="94">
        <v>951</v>
      </c>
      <c r="C33" s="95" t="s">
        <v>18</v>
      </c>
      <c r="D33" s="95" t="s">
        <v>167</v>
      </c>
      <c r="E33" s="95" t="s">
        <v>104</v>
      </c>
      <c r="F33" s="95"/>
      <c r="G33" s="100">
        <v>70</v>
      </c>
      <c r="H33" s="55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75"/>
      <c r="Y33" s="59"/>
    </row>
    <row r="34" spans="1:25" ht="16.5" outlineLevel="6" thickBot="1">
      <c r="A34" s="5" t="s">
        <v>111</v>
      </c>
      <c r="B34" s="21">
        <v>951</v>
      </c>
      <c r="C34" s="6" t="s">
        <v>18</v>
      </c>
      <c r="D34" s="6" t="s">
        <v>167</v>
      </c>
      <c r="E34" s="6" t="s">
        <v>105</v>
      </c>
      <c r="F34" s="6"/>
      <c r="G34" s="7">
        <f>G35+G36</f>
        <v>5</v>
      </c>
      <c r="H34" s="55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75"/>
      <c r="Y34" s="59"/>
    </row>
    <row r="35" spans="1:25" ht="32.25" outlineLevel="6" thickBot="1">
      <c r="A35" s="90" t="s">
        <v>112</v>
      </c>
      <c r="B35" s="94">
        <v>951</v>
      </c>
      <c r="C35" s="95" t="s">
        <v>18</v>
      </c>
      <c r="D35" s="95" t="s">
        <v>167</v>
      </c>
      <c r="E35" s="95" t="s">
        <v>106</v>
      </c>
      <c r="F35" s="95"/>
      <c r="G35" s="100">
        <v>2.4</v>
      </c>
      <c r="H35" s="55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75"/>
      <c r="Y35" s="59"/>
    </row>
    <row r="36" spans="1:25" ht="16.5" outlineLevel="6" thickBot="1">
      <c r="A36" s="90" t="s">
        <v>113</v>
      </c>
      <c r="B36" s="94">
        <v>951</v>
      </c>
      <c r="C36" s="95" t="s">
        <v>18</v>
      </c>
      <c r="D36" s="95" t="s">
        <v>167</v>
      </c>
      <c r="E36" s="95" t="s">
        <v>107</v>
      </c>
      <c r="F36" s="95"/>
      <c r="G36" s="100">
        <v>2.6</v>
      </c>
      <c r="H36" s="55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75"/>
      <c r="Y36" s="59"/>
    </row>
    <row r="37" spans="1:25" ht="32.25" outlineLevel="6" thickBot="1">
      <c r="A37" s="96" t="s">
        <v>168</v>
      </c>
      <c r="B37" s="92">
        <v>951</v>
      </c>
      <c r="C37" s="93" t="s">
        <v>18</v>
      </c>
      <c r="D37" s="93" t="s">
        <v>169</v>
      </c>
      <c r="E37" s="93" t="s">
        <v>5</v>
      </c>
      <c r="F37" s="93"/>
      <c r="G37" s="16">
        <f>G38</f>
        <v>1170.44</v>
      </c>
      <c r="H37" s="55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75"/>
      <c r="Y37" s="59"/>
    </row>
    <row r="38" spans="1:25" ht="32.25" outlineLevel="6" thickBot="1">
      <c r="A38" s="5" t="s">
        <v>99</v>
      </c>
      <c r="B38" s="21">
        <v>951</v>
      </c>
      <c r="C38" s="6" t="s">
        <v>18</v>
      </c>
      <c r="D38" s="6" t="s">
        <v>169</v>
      </c>
      <c r="E38" s="6" t="s">
        <v>96</v>
      </c>
      <c r="F38" s="6"/>
      <c r="G38" s="7">
        <f>G39+G40</f>
        <v>1170.44</v>
      </c>
      <c r="H38" s="55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75"/>
      <c r="Y38" s="59"/>
    </row>
    <row r="39" spans="1:25" ht="18" customHeight="1" outlineLevel="6" thickBot="1">
      <c r="A39" s="90" t="s">
        <v>100</v>
      </c>
      <c r="B39" s="94">
        <v>951</v>
      </c>
      <c r="C39" s="95" t="s">
        <v>18</v>
      </c>
      <c r="D39" s="95" t="s">
        <v>169</v>
      </c>
      <c r="E39" s="95" t="s">
        <v>97</v>
      </c>
      <c r="F39" s="95"/>
      <c r="G39" s="100">
        <v>1166.44</v>
      </c>
      <c r="H39" s="34">
        <f aca="true" t="shared" si="8" ref="H39:X39">H40</f>
        <v>1331.7</v>
      </c>
      <c r="I39" s="34">
        <f t="shared" si="8"/>
        <v>1331.7</v>
      </c>
      <c r="J39" s="34">
        <f t="shared" si="8"/>
        <v>1331.7</v>
      </c>
      <c r="K39" s="34">
        <f t="shared" si="8"/>
        <v>1331.7</v>
      </c>
      <c r="L39" s="34">
        <f t="shared" si="8"/>
        <v>1331.7</v>
      </c>
      <c r="M39" s="34">
        <f t="shared" si="8"/>
        <v>1331.7</v>
      </c>
      <c r="N39" s="34">
        <f t="shared" si="8"/>
        <v>1331.7</v>
      </c>
      <c r="O39" s="34">
        <f t="shared" si="8"/>
        <v>1331.7</v>
      </c>
      <c r="P39" s="34">
        <f t="shared" si="8"/>
        <v>1331.7</v>
      </c>
      <c r="Q39" s="34">
        <f t="shared" si="8"/>
        <v>1331.7</v>
      </c>
      <c r="R39" s="34">
        <f t="shared" si="8"/>
        <v>1331.7</v>
      </c>
      <c r="S39" s="34">
        <f t="shared" si="8"/>
        <v>1331.7</v>
      </c>
      <c r="T39" s="34">
        <f t="shared" si="8"/>
        <v>1331.7</v>
      </c>
      <c r="U39" s="34">
        <f t="shared" si="8"/>
        <v>1331.7</v>
      </c>
      <c r="V39" s="34">
        <f t="shared" si="8"/>
        <v>1331.7</v>
      </c>
      <c r="W39" s="34">
        <f t="shared" si="8"/>
        <v>1331.7</v>
      </c>
      <c r="X39" s="68">
        <f t="shared" si="8"/>
        <v>874.3892</v>
      </c>
      <c r="Y39" s="59">
        <f>X39/G39*100</f>
        <v>74.96220980076129</v>
      </c>
    </row>
    <row r="40" spans="1:25" ht="32.25" outlineLevel="6" thickBot="1">
      <c r="A40" s="90" t="s">
        <v>101</v>
      </c>
      <c r="B40" s="94">
        <v>951</v>
      </c>
      <c r="C40" s="95" t="s">
        <v>18</v>
      </c>
      <c r="D40" s="95" t="s">
        <v>169</v>
      </c>
      <c r="E40" s="95" t="s">
        <v>98</v>
      </c>
      <c r="F40" s="95"/>
      <c r="G40" s="100">
        <v>4</v>
      </c>
      <c r="H40" s="26">
        <v>1331.7</v>
      </c>
      <c r="I40" s="7">
        <v>1331.7</v>
      </c>
      <c r="J40" s="7">
        <v>1331.7</v>
      </c>
      <c r="K40" s="7">
        <v>1331.7</v>
      </c>
      <c r="L40" s="7">
        <v>1331.7</v>
      </c>
      <c r="M40" s="7">
        <v>1331.7</v>
      </c>
      <c r="N40" s="7">
        <v>1331.7</v>
      </c>
      <c r="O40" s="7">
        <v>1331.7</v>
      </c>
      <c r="P40" s="7">
        <v>1331.7</v>
      </c>
      <c r="Q40" s="7">
        <v>1331.7</v>
      </c>
      <c r="R40" s="7">
        <v>1331.7</v>
      </c>
      <c r="S40" s="7">
        <v>1331.7</v>
      </c>
      <c r="T40" s="7">
        <v>1331.7</v>
      </c>
      <c r="U40" s="7">
        <v>1331.7</v>
      </c>
      <c r="V40" s="7">
        <v>1331.7</v>
      </c>
      <c r="W40" s="44">
        <v>1331.7</v>
      </c>
      <c r="X40" s="65">
        <v>874.3892</v>
      </c>
      <c r="Y40" s="59">
        <f>X40/G40*100</f>
        <v>21859.73</v>
      </c>
    </row>
    <row r="41" spans="1:25" ht="32.25" outlineLevel="6" thickBot="1">
      <c r="A41" s="96" t="s">
        <v>170</v>
      </c>
      <c r="B41" s="92">
        <v>951</v>
      </c>
      <c r="C41" s="93" t="s">
        <v>18</v>
      </c>
      <c r="D41" s="93" t="s">
        <v>171</v>
      </c>
      <c r="E41" s="93" t="s">
        <v>5</v>
      </c>
      <c r="F41" s="93"/>
      <c r="G41" s="16">
        <f>G42</f>
        <v>192</v>
      </c>
      <c r="H41" s="55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75"/>
      <c r="Y41" s="59"/>
    </row>
    <row r="42" spans="1:25" ht="32.25" outlineLevel="6" thickBot="1">
      <c r="A42" s="5" t="s">
        <v>116</v>
      </c>
      <c r="B42" s="21">
        <v>951</v>
      </c>
      <c r="C42" s="6" t="s">
        <v>18</v>
      </c>
      <c r="D42" s="6" t="s">
        <v>171</v>
      </c>
      <c r="E42" s="6" t="s">
        <v>114</v>
      </c>
      <c r="F42" s="6"/>
      <c r="G42" s="7">
        <f>G43</f>
        <v>192</v>
      </c>
      <c r="H42" s="55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75"/>
      <c r="Y42" s="59"/>
    </row>
    <row r="43" spans="1:25" ht="31.5" customHeight="1" outlineLevel="6" thickBot="1">
      <c r="A43" s="90" t="s">
        <v>117</v>
      </c>
      <c r="B43" s="94">
        <v>951</v>
      </c>
      <c r="C43" s="95" t="s">
        <v>18</v>
      </c>
      <c r="D43" s="95" t="s">
        <v>171</v>
      </c>
      <c r="E43" s="95" t="s">
        <v>115</v>
      </c>
      <c r="F43" s="95"/>
      <c r="G43" s="100">
        <v>192</v>
      </c>
      <c r="H43" s="34">
        <f aca="true" t="shared" si="9" ref="H43:X43">H44</f>
        <v>96</v>
      </c>
      <c r="I43" s="34">
        <f t="shared" si="9"/>
        <v>96</v>
      </c>
      <c r="J43" s="34">
        <f t="shared" si="9"/>
        <v>96</v>
      </c>
      <c r="K43" s="34">
        <f t="shared" si="9"/>
        <v>96</v>
      </c>
      <c r="L43" s="34">
        <f t="shared" si="9"/>
        <v>96</v>
      </c>
      <c r="M43" s="34">
        <f t="shared" si="9"/>
        <v>96</v>
      </c>
      <c r="N43" s="34">
        <f t="shared" si="9"/>
        <v>96</v>
      </c>
      <c r="O43" s="34">
        <f t="shared" si="9"/>
        <v>96</v>
      </c>
      <c r="P43" s="34">
        <f t="shared" si="9"/>
        <v>96</v>
      </c>
      <c r="Q43" s="34">
        <f t="shared" si="9"/>
        <v>96</v>
      </c>
      <c r="R43" s="34">
        <f t="shared" si="9"/>
        <v>96</v>
      </c>
      <c r="S43" s="34">
        <f t="shared" si="9"/>
        <v>96</v>
      </c>
      <c r="T43" s="34">
        <f t="shared" si="9"/>
        <v>96</v>
      </c>
      <c r="U43" s="34">
        <f t="shared" si="9"/>
        <v>96</v>
      </c>
      <c r="V43" s="34">
        <f t="shared" si="9"/>
        <v>96</v>
      </c>
      <c r="W43" s="34">
        <f t="shared" si="9"/>
        <v>96</v>
      </c>
      <c r="X43" s="64">
        <f t="shared" si="9"/>
        <v>141</v>
      </c>
      <c r="Y43" s="59">
        <f>X43/G43*100</f>
        <v>73.4375</v>
      </c>
    </row>
    <row r="44" spans="1:25" ht="63.75" outlineLevel="6" thickBot="1">
      <c r="A44" s="8" t="s">
        <v>27</v>
      </c>
      <c r="B44" s="19">
        <v>951</v>
      </c>
      <c r="C44" s="9" t="s">
        <v>8</v>
      </c>
      <c r="D44" s="9" t="s">
        <v>6</v>
      </c>
      <c r="E44" s="9" t="s">
        <v>5</v>
      </c>
      <c r="F44" s="9"/>
      <c r="G44" s="10">
        <f>G45</f>
        <v>5773.8</v>
      </c>
      <c r="H44" s="26">
        <v>96</v>
      </c>
      <c r="I44" s="7">
        <v>96</v>
      </c>
      <c r="J44" s="7">
        <v>96</v>
      </c>
      <c r="K44" s="7">
        <v>96</v>
      </c>
      <c r="L44" s="7">
        <v>96</v>
      </c>
      <c r="M44" s="7">
        <v>96</v>
      </c>
      <c r="N44" s="7">
        <v>96</v>
      </c>
      <c r="O44" s="7">
        <v>96</v>
      </c>
      <c r="P44" s="7">
        <v>96</v>
      </c>
      <c r="Q44" s="7">
        <v>96</v>
      </c>
      <c r="R44" s="7">
        <v>96</v>
      </c>
      <c r="S44" s="7">
        <v>96</v>
      </c>
      <c r="T44" s="7">
        <v>96</v>
      </c>
      <c r="U44" s="7">
        <v>96</v>
      </c>
      <c r="V44" s="7">
        <v>96</v>
      </c>
      <c r="W44" s="44">
        <v>96</v>
      </c>
      <c r="X44" s="65">
        <v>141</v>
      </c>
      <c r="Y44" s="59">
        <f>X44/G44*100</f>
        <v>2.4420658838200144</v>
      </c>
    </row>
    <row r="45" spans="1:25" ht="32.25" outlineLevel="6" thickBot="1">
      <c r="A45" s="115" t="s">
        <v>160</v>
      </c>
      <c r="B45" s="19">
        <v>951</v>
      </c>
      <c r="C45" s="11" t="s">
        <v>8</v>
      </c>
      <c r="D45" s="11" t="s">
        <v>161</v>
      </c>
      <c r="E45" s="11" t="s">
        <v>5</v>
      </c>
      <c r="F45" s="11"/>
      <c r="G45" s="12">
        <f>G46</f>
        <v>5773.8</v>
      </c>
      <c r="H45" s="55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75"/>
      <c r="Y45" s="59"/>
    </row>
    <row r="46" spans="1:25" ht="34.5" customHeight="1" outlineLevel="3" thickBot="1">
      <c r="A46" s="115" t="s">
        <v>162</v>
      </c>
      <c r="B46" s="19">
        <v>951</v>
      </c>
      <c r="C46" s="11" t="s">
        <v>8</v>
      </c>
      <c r="D46" s="11" t="s">
        <v>163</v>
      </c>
      <c r="E46" s="11" t="s">
        <v>5</v>
      </c>
      <c r="F46" s="11"/>
      <c r="G46" s="12">
        <f>G47</f>
        <v>5773.8</v>
      </c>
      <c r="H46" s="31">
        <f aca="true" t="shared" si="10" ref="H46:X48">H47</f>
        <v>8918.7</v>
      </c>
      <c r="I46" s="31">
        <f t="shared" si="10"/>
        <v>8918.7</v>
      </c>
      <c r="J46" s="31">
        <f t="shared" si="10"/>
        <v>8918.7</v>
      </c>
      <c r="K46" s="31">
        <f t="shared" si="10"/>
        <v>8918.7</v>
      </c>
      <c r="L46" s="31">
        <f t="shared" si="10"/>
        <v>8918.7</v>
      </c>
      <c r="M46" s="31">
        <f t="shared" si="10"/>
        <v>8918.7</v>
      </c>
      <c r="N46" s="31">
        <f t="shared" si="10"/>
        <v>8918.7</v>
      </c>
      <c r="O46" s="31">
        <f t="shared" si="10"/>
        <v>8918.7</v>
      </c>
      <c r="P46" s="31">
        <f t="shared" si="10"/>
        <v>8918.7</v>
      </c>
      <c r="Q46" s="31">
        <f t="shared" si="10"/>
        <v>8918.7</v>
      </c>
      <c r="R46" s="31">
        <f t="shared" si="10"/>
        <v>8918.7</v>
      </c>
      <c r="S46" s="31">
        <f t="shared" si="10"/>
        <v>8918.7</v>
      </c>
      <c r="T46" s="31">
        <f t="shared" si="10"/>
        <v>8918.7</v>
      </c>
      <c r="U46" s="31">
        <f t="shared" si="10"/>
        <v>8918.7</v>
      </c>
      <c r="V46" s="31">
        <f t="shared" si="10"/>
        <v>8918.7</v>
      </c>
      <c r="W46" s="31">
        <f t="shared" si="10"/>
        <v>8918.7</v>
      </c>
      <c r="X46" s="66">
        <f t="shared" si="10"/>
        <v>5600.44265</v>
      </c>
      <c r="Y46" s="59">
        <f>X46/G46*100</f>
        <v>96.99751723301812</v>
      </c>
    </row>
    <row r="47" spans="1:25" ht="49.5" customHeight="1" outlineLevel="3" thickBot="1">
      <c r="A47" s="116" t="s">
        <v>166</v>
      </c>
      <c r="B47" s="92">
        <v>951</v>
      </c>
      <c r="C47" s="93" t="s">
        <v>8</v>
      </c>
      <c r="D47" s="93" t="s">
        <v>167</v>
      </c>
      <c r="E47" s="93" t="s">
        <v>5</v>
      </c>
      <c r="F47" s="93"/>
      <c r="G47" s="16">
        <f>G48+G51+G54</f>
        <v>5773.8</v>
      </c>
      <c r="H47" s="32">
        <f t="shared" si="10"/>
        <v>8918.7</v>
      </c>
      <c r="I47" s="32">
        <f t="shared" si="10"/>
        <v>8918.7</v>
      </c>
      <c r="J47" s="32">
        <f t="shared" si="10"/>
        <v>8918.7</v>
      </c>
      <c r="K47" s="32">
        <f t="shared" si="10"/>
        <v>8918.7</v>
      </c>
      <c r="L47" s="32">
        <f t="shared" si="10"/>
        <v>8918.7</v>
      </c>
      <c r="M47" s="32">
        <f t="shared" si="10"/>
        <v>8918.7</v>
      </c>
      <c r="N47" s="32">
        <f t="shared" si="10"/>
        <v>8918.7</v>
      </c>
      <c r="O47" s="32">
        <f t="shared" si="10"/>
        <v>8918.7</v>
      </c>
      <c r="P47" s="32">
        <f t="shared" si="10"/>
        <v>8918.7</v>
      </c>
      <c r="Q47" s="32">
        <f t="shared" si="10"/>
        <v>8918.7</v>
      </c>
      <c r="R47" s="32">
        <f t="shared" si="10"/>
        <v>8918.7</v>
      </c>
      <c r="S47" s="32">
        <f t="shared" si="10"/>
        <v>8918.7</v>
      </c>
      <c r="T47" s="32">
        <f t="shared" si="10"/>
        <v>8918.7</v>
      </c>
      <c r="U47" s="32">
        <f t="shared" si="10"/>
        <v>8918.7</v>
      </c>
      <c r="V47" s="32">
        <f t="shared" si="10"/>
        <v>8918.7</v>
      </c>
      <c r="W47" s="32">
        <f t="shared" si="10"/>
        <v>8918.7</v>
      </c>
      <c r="X47" s="67">
        <f t="shared" si="10"/>
        <v>5600.44265</v>
      </c>
      <c r="Y47" s="59">
        <f>X47/G47*100</f>
        <v>96.99751723301812</v>
      </c>
    </row>
    <row r="48" spans="1:25" ht="32.25" outlineLevel="4" thickBot="1">
      <c r="A48" s="5" t="s">
        <v>99</v>
      </c>
      <c r="B48" s="21">
        <v>951</v>
      </c>
      <c r="C48" s="6" t="s">
        <v>8</v>
      </c>
      <c r="D48" s="6" t="s">
        <v>167</v>
      </c>
      <c r="E48" s="6" t="s">
        <v>96</v>
      </c>
      <c r="F48" s="6"/>
      <c r="G48" s="7">
        <f>G49+G50</f>
        <v>5614.8</v>
      </c>
      <c r="H48" s="34">
        <f t="shared" si="10"/>
        <v>8918.7</v>
      </c>
      <c r="I48" s="34">
        <f t="shared" si="10"/>
        <v>8918.7</v>
      </c>
      <c r="J48" s="34">
        <f t="shared" si="10"/>
        <v>8918.7</v>
      </c>
      <c r="K48" s="34">
        <f t="shared" si="10"/>
        <v>8918.7</v>
      </c>
      <c r="L48" s="34">
        <f t="shared" si="10"/>
        <v>8918.7</v>
      </c>
      <c r="M48" s="34">
        <f t="shared" si="10"/>
        <v>8918.7</v>
      </c>
      <c r="N48" s="34">
        <f t="shared" si="10"/>
        <v>8918.7</v>
      </c>
      <c r="O48" s="34">
        <f t="shared" si="10"/>
        <v>8918.7</v>
      </c>
      <c r="P48" s="34">
        <f t="shared" si="10"/>
        <v>8918.7</v>
      </c>
      <c r="Q48" s="34">
        <f t="shared" si="10"/>
        <v>8918.7</v>
      </c>
      <c r="R48" s="34">
        <f t="shared" si="10"/>
        <v>8918.7</v>
      </c>
      <c r="S48" s="34">
        <f t="shared" si="10"/>
        <v>8918.7</v>
      </c>
      <c r="T48" s="34">
        <f t="shared" si="10"/>
        <v>8918.7</v>
      </c>
      <c r="U48" s="34">
        <f t="shared" si="10"/>
        <v>8918.7</v>
      </c>
      <c r="V48" s="34">
        <f t="shared" si="10"/>
        <v>8918.7</v>
      </c>
      <c r="W48" s="34">
        <f t="shared" si="10"/>
        <v>8918.7</v>
      </c>
      <c r="X48" s="64">
        <f t="shared" si="10"/>
        <v>5600.44265</v>
      </c>
      <c r="Y48" s="59">
        <f>X48/G48*100</f>
        <v>99.74429454299352</v>
      </c>
    </row>
    <row r="49" spans="1:25" ht="16.5" outlineLevel="5" thickBot="1">
      <c r="A49" s="90" t="s">
        <v>100</v>
      </c>
      <c r="B49" s="94">
        <v>951</v>
      </c>
      <c r="C49" s="95" t="s">
        <v>8</v>
      </c>
      <c r="D49" s="95" t="s">
        <v>167</v>
      </c>
      <c r="E49" s="95" t="s">
        <v>97</v>
      </c>
      <c r="F49" s="95"/>
      <c r="G49" s="100">
        <v>5612.8</v>
      </c>
      <c r="H49" s="26">
        <v>8918.7</v>
      </c>
      <c r="I49" s="7">
        <v>8918.7</v>
      </c>
      <c r="J49" s="7">
        <v>8918.7</v>
      </c>
      <c r="K49" s="7">
        <v>8918.7</v>
      </c>
      <c r="L49" s="7">
        <v>8918.7</v>
      </c>
      <c r="M49" s="7">
        <v>8918.7</v>
      </c>
      <c r="N49" s="7">
        <v>8918.7</v>
      </c>
      <c r="O49" s="7">
        <v>8918.7</v>
      </c>
      <c r="P49" s="7">
        <v>8918.7</v>
      </c>
      <c r="Q49" s="7">
        <v>8918.7</v>
      </c>
      <c r="R49" s="7">
        <v>8918.7</v>
      </c>
      <c r="S49" s="7">
        <v>8918.7</v>
      </c>
      <c r="T49" s="7">
        <v>8918.7</v>
      </c>
      <c r="U49" s="7">
        <v>8918.7</v>
      </c>
      <c r="V49" s="7">
        <v>8918.7</v>
      </c>
      <c r="W49" s="44">
        <v>8918.7</v>
      </c>
      <c r="X49" s="65">
        <v>5600.44265</v>
      </c>
      <c r="Y49" s="59">
        <f>X49/G49*100</f>
        <v>99.77983626710376</v>
      </c>
    </row>
    <row r="50" spans="1:25" ht="32.25" outlineLevel="5" thickBot="1">
      <c r="A50" s="90" t="s">
        <v>101</v>
      </c>
      <c r="B50" s="94">
        <v>951</v>
      </c>
      <c r="C50" s="95" t="s">
        <v>8</v>
      </c>
      <c r="D50" s="95" t="s">
        <v>167</v>
      </c>
      <c r="E50" s="95" t="s">
        <v>98</v>
      </c>
      <c r="F50" s="95"/>
      <c r="G50" s="100">
        <v>2</v>
      </c>
      <c r="H50" s="55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75"/>
      <c r="Y50" s="59"/>
    </row>
    <row r="51" spans="1:25" ht="32.25" outlineLevel="5" thickBot="1">
      <c r="A51" s="5" t="s">
        <v>108</v>
      </c>
      <c r="B51" s="21">
        <v>951</v>
      </c>
      <c r="C51" s="6" t="s">
        <v>8</v>
      </c>
      <c r="D51" s="6" t="s">
        <v>167</v>
      </c>
      <c r="E51" s="6" t="s">
        <v>102</v>
      </c>
      <c r="F51" s="6"/>
      <c r="G51" s="7">
        <f>G52+G53</f>
        <v>100</v>
      </c>
      <c r="H51" s="55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75"/>
      <c r="Y51" s="59"/>
    </row>
    <row r="52" spans="1:25" ht="32.25" outlineLevel="5" thickBot="1">
      <c r="A52" s="90" t="s">
        <v>109</v>
      </c>
      <c r="B52" s="94">
        <v>951</v>
      </c>
      <c r="C52" s="95" t="s">
        <v>8</v>
      </c>
      <c r="D52" s="95" t="s">
        <v>167</v>
      </c>
      <c r="E52" s="95" t="s">
        <v>103</v>
      </c>
      <c r="F52" s="95"/>
      <c r="G52" s="100">
        <v>0</v>
      </c>
      <c r="H52" s="55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75"/>
      <c r="Y52" s="59"/>
    </row>
    <row r="53" spans="1:25" ht="32.25" outlineLevel="5" thickBot="1">
      <c r="A53" s="90" t="s">
        <v>110</v>
      </c>
      <c r="B53" s="94">
        <v>951</v>
      </c>
      <c r="C53" s="95" t="s">
        <v>8</v>
      </c>
      <c r="D53" s="95" t="s">
        <v>167</v>
      </c>
      <c r="E53" s="95" t="s">
        <v>104</v>
      </c>
      <c r="F53" s="95"/>
      <c r="G53" s="100">
        <v>100</v>
      </c>
      <c r="H53" s="55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75"/>
      <c r="Y53" s="59"/>
    </row>
    <row r="54" spans="1:25" ht="16.5" outlineLevel="5" thickBot="1">
      <c r="A54" s="5" t="s">
        <v>111</v>
      </c>
      <c r="B54" s="21">
        <v>951</v>
      </c>
      <c r="C54" s="6" t="s">
        <v>8</v>
      </c>
      <c r="D54" s="6" t="s">
        <v>167</v>
      </c>
      <c r="E54" s="6" t="s">
        <v>105</v>
      </c>
      <c r="F54" s="6"/>
      <c r="G54" s="7">
        <f>G55+G56</f>
        <v>59</v>
      </c>
      <c r="H54" s="55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75"/>
      <c r="Y54" s="59"/>
    </row>
    <row r="55" spans="1:25" ht="32.25" outlineLevel="5" thickBot="1">
      <c r="A55" s="90" t="s">
        <v>112</v>
      </c>
      <c r="B55" s="94">
        <v>951</v>
      </c>
      <c r="C55" s="95" t="s">
        <v>8</v>
      </c>
      <c r="D55" s="95" t="s">
        <v>167</v>
      </c>
      <c r="E55" s="95" t="s">
        <v>106</v>
      </c>
      <c r="F55" s="95"/>
      <c r="G55" s="100">
        <v>12.3</v>
      </c>
      <c r="H55" s="55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75"/>
      <c r="Y55" s="59"/>
    </row>
    <row r="56" spans="1:25" ht="16.5" outlineLevel="5" thickBot="1">
      <c r="A56" s="90" t="s">
        <v>113</v>
      </c>
      <c r="B56" s="94">
        <v>951</v>
      </c>
      <c r="C56" s="95" t="s">
        <v>8</v>
      </c>
      <c r="D56" s="95" t="s">
        <v>167</v>
      </c>
      <c r="E56" s="95" t="s">
        <v>107</v>
      </c>
      <c r="F56" s="95"/>
      <c r="G56" s="100">
        <v>46.7</v>
      </c>
      <c r="H56" s="55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75"/>
      <c r="Y56" s="59"/>
    </row>
    <row r="57" spans="1:25" ht="16.5" outlineLevel="5" thickBot="1">
      <c r="A57" s="8" t="s">
        <v>330</v>
      </c>
      <c r="B57" s="19">
        <v>951</v>
      </c>
      <c r="C57" s="9" t="s">
        <v>332</v>
      </c>
      <c r="D57" s="9" t="s">
        <v>6</v>
      </c>
      <c r="E57" s="9" t="s">
        <v>5</v>
      </c>
      <c r="F57" s="9"/>
      <c r="G57" s="10">
        <f>G58</f>
        <v>18.4</v>
      </c>
      <c r="H57" s="55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75"/>
      <c r="Y57" s="59"/>
    </row>
    <row r="58" spans="1:25" ht="32.25" outlineLevel="5" thickBot="1">
      <c r="A58" s="115" t="s">
        <v>160</v>
      </c>
      <c r="B58" s="19">
        <v>951</v>
      </c>
      <c r="C58" s="9" t="s">
        <v>332</v>
      </c>
      <c r="D58" s="9" t="s">
        <v>161</v>
      </c>
      <c r="E58" s="9" t="s">
        <v>5</v>
      </c>
      <c r="F58" s="9"/>
      <c r="G58" s="10">
        <f>G59</f>
        <v>18.4</v>
      </c>
      <c r="H58" s="55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75"/>
      <c r="Y58" s="59"/>
    </row>
    <row r="59" spans="1:25" ht="32.25" outlineLevel="5" thickBot="1">
      <c r="A59" s="115" t="s">
        <v>162</v>
      </c>
      <c r="B59" s="19">
        <v>951</v>
      </c>
      <c r="C59" s="9" t="s">
        <v>332</v>
      </c>
      <c r="D59" s="9" t="s">
        <v>163</v>
      </c>
      <c r="E59" s="9" t="s">
        <v>5</v>
      </c>
      <c r="F59" s="9"/>
      <c r="G59" s="10">
        <f>G60</f>
        <v>18.4</v>
      </c>
      <c r="H59" s="55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75"/>
      <c r="Y59" s="59"/>
    </row>
    <row r="60" spans="1:25" ht="32.25" outlineLevel="5" thickBot="1">
      <c r="A60" s="96" t="s">
        <v>331</v>
      </c>
      <c r="B60" s="92">
        <v>951</v>
      </c>
      <c r="C60" s="93" t="s">
        <v>332</v>
      </c>
      <c r="D60" s="93" t="s">
        <v>333</v>
      </c>
      <c r="E60" s="93" t="s">
        <v>5</v>
      </c>
      <c r="F60" s="93"/>
      <c r="G60" s="16">
        <f>G61</f>
        <v>18.4</v>
      </c>
      <c r="H60" s="55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75"/>
      <c r="Y60" s="59"/>
    </row>
    <row r="61" spans="1:25" ht="32.25" outlineLevel="5" thickBot="1">
      <c r="A61" s="5" t="s">
        <v>108</v>
      </c>
      <c r="B61" s="21">
        <v>951</v>
      </c>
      <c r="C61" s="6" t="s">
        <v>332</v>
      </c>
      <c r="D61" s="6" t="s">
        <v>333</v>
      </c>
      <c r="E61" s="6" t="s">
        <v>102</v>
      </c>
      <c r="F61" s="6"/>
      <c r="G61" s="7">
        <f>G62</f>
        <v>18.4</v>
      </c>
      <c r="H61" s="55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75"/>
      <c r="Y61" s="59"/>
    </row>
    <row r="62" spans="1:25" ht="32.25" outlineLevel="5" thickBot="1">
      <c r="A62" s="90" t="s">
        <v>110</v>
      </c>
      <c r="B62" s="94">
        <v>951</v>
      </c>
      <c r="C62" s="95" t="s">
        <v>332</v>
      </c>
      <c r="D62" s="95" t="s">
        <v>333</v>
      </c>
      <c r="E62" s="95" t="s">
        <v>104</v>
      </c>
      <c r="F62" s="95"/>
      <c r="G62" s="100">
        <v>18.4</v>
      </c>
      <c r="H62" s="55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75"/>
      <c r="Y62" s="59"/>
    </row>
    <row r="63" spans="1:25" ht="48" outlineLevel="5" thickBot="1">
      <c r="A63" s="8" t="s">
        <v>28</v>
      </c>
      <c r="B63" s="19">
        <v>951</v>
      </c>
      <c r="C63" s="9" t="s">
        <v>9</v>
      </c>
      <c r="D63" s="9" t="s">
        <v>6</v>
      </c>
      <c r="E63" s="9" t="s">
        <v>5</v>
      </c>
      <c r="F63" s="9"/>
      <c r="G63" s="10">
        <f>G64</f>
        <v>3404.4</v>
      </c>
      <c r="H63" s="55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75"/>
      <c r="Y63" s="59"/>
    </row>
    <row r="64" spans="1:25" ht="34.5" customHeight="1" outlineLevel="3" thickBot="1">
      <c r="A64" s="115" t="s">
        <v>160</v>
      </c>
      <c r="B64" s="19">
        <v>951</v>
      </c>
      <c r="C64" s="11" t="s">
        <v>9</v>
      </c>
      <c r="D64" s="11" t="s">
        <v>161</v>
      </c>
      <c r="E64" s="11" t="s">
        <v>5</v>
      </c>
      <c r="F64" s="11"/>
      <c r="G64" s="12">
        <f>G65</f>
        <v>3404.4</v>
      </c>
      <c r="H64" s="31">
        <f aca="true" t="shared" si="11" ref="H64:X66">H65</f>
        <v>3284.2</v>
      </c>
      <c r="I64" s="31">
        <f t="shared" si="11"/>
        <v>3284.2</v>
      </c>
      <c r="J64" s="31">
        <f t="shared" si="11"/>
        <v>3284.2</v>
      </c>
      <c r="K64" s="31">
        <f t="shared" si="11"/>
        <v>3284.2</v>
      </c>
      <c r="L64" s="31">
        <f t="shared" si="11"/>
        <v>3284.2</v>
      </c>
      <c r="M64" s="31">
        <f t="shared" si="11"/>
        <v>3284.2</v>
      </c>
      <c r="N64" s="31">
        <f t="shared" si="11"/>
        <v>3284.2</v>
      </c>
      <c r="O64" s="31">
        <f t="shared" si="11"/>
        <v>3284.2</v>
      </c>
      <c r="P64" s="31">
        <f t="shared" si="11"/>
        <v>3284.2</v>
      </c>
      <c r="Q64" s="31">
        <f t="shared" si="11"/>
        <v>3284.2</v>
      </c>
      <c r="R64" s="31">
        <f t="shared" si="11"/>
        <v>3284.2</v>
      </c>
      <c r="S64" s="31">
        <f t="shared" si="11"/>
        <v>3284.2</v>
      </c>
      <c r="T64" s="31">
        <f t="shared" si="11"/>
        <v>3284.2</v>
      </c>
      <c r="U64" s="31">
        <f t="shared" si="11"/>
        <v>3284.2</v>
      </c>
      <c r="V64" s="31">
        <f t="shared" si="11"/>
        <v>3284.2</v>
      </c>
      <c r="W64" s="31">
        <f t="shared" si="11"/>
        <v>3284.2</v>
      </c>
      <c r="X64" s="66">
        <f t="shared" si="11"/>
        <v>2834.80374</v>
      </c>
      <c r="Y64" s="59">
        <f>X64/G64*100</f>
        <v>83.26882093761014</v>
      </c>
    </row>
    <row r="65" spans="1:25" ht="32.25" outlineLevel="3" thickBot="1">
      <c r="A65" s="115" t="s">
        <v>162</v>
      </c>
      <c r="B65" s="19">
        <v>951</v>
      </c>
      <c r="C65" s="11" t="s">
        <v>9</v>
      </c>
      <c r="D65" s="11" t="s">
        <v>163</v>
      </c>
      <c r="E65" s="11" t="s">
        <v>5</v>
      </c>
      <c r="F65" s="11"/>
      <c r="G65" s="12">
        <f>G66</f>
        <v>3404.4</v>
      </c>
      <c r="H65" s="32">
        <f t="shared" si="11"/>
        <v>3284.2</v>
      </c>
      <c r="I65" s="32">
        <f t="shared" si="11"/>
        <v>3284.2</v>
      </c>
      <c r="J65" s="32">
        <f t="shared" si="11"/>
        <v>3284.2</v>
      </c>
      <c r="K65" s="32">
        <f t="shared" si="11"/>
        <v>3284.2</v>
      </c>
      <c r="L65" s="32">
        <f t="shared" si="11"/>
        <v>3284.2</v>
      </c>
      <c r="M65" s="32">
        <f t="shared" si="11"/>
        <v>3284.2</v>
      </c>
      <c r="N65" s="32">
        <f t="shared" si="11"/>
        <v>3284.2</v>
      </c>
      <c r="O65" s="32">
        <f t="shared" si="11"/>
        <v>3284.2</v>
      </c>
      <c r="P65" s="32">
        <f t="shared" si="11"/>
        <v>3284.2</v>
      </c>
      <c r="Q65" s="32">
        <f t="shared" si="11"/>
        <v>3284.2</v>
      </c>
      <c r="R65" s="32">
        <f t="shared" si="11"/>
        <v>3284.2</v>
      </c>
      <c r="S65" s="32">
        <f t="shared" si="11"/>
        <v>3284.2</v>
      </c>
      <c r="T65" s="32">
        <f t="shared" si="11"/>
        <v>3284.2</v>
      </c>
      <c r="U65" s="32">
        <f t="shared" si="11"/>
        <v>3284.2</v>
      </c>
      <c r="V65" s="32">
        <f t="shared" si="11"/>
        <v>3284.2</v>
      </c>
      <c r="W65" s="32">
        <f t="shared" si="11"/>
        <v>3284.2</v>
      </c>
      <c r="X65" s="67">
        <f t="shared" si="11"/>
        <v>2834.80374</v>
      </c>
      <c r="Y65" s="59">
        <f>X65/G65*100</f>
        <v>83.26882093761014</v>
      </c>
    </row>
    <row r="66" spans="1:25" ht="48" outlineLevel="4" thickBot="1">
      <c r="A66" s="116" t="s">
        <v>166</v>
      </c>
      <c r="B66" s="92">
        <v>951</v>
      </c>
      <c r="C66" s="93" t="s">
        <v>9</v>
      </c>
      <c r="D66" s="93" t="s">
        <v>167</v>
      </c>
      <c r="E66" s="93" t="s">
        <v>5</v>
      </c>
      <c r="F66" s="93"/>
      <c r="G66" s="16">
        <f>G67+G70</f>
        <v>3404.4</v>
      </c>
      <c r="H66" s="34">
        <f t="shared" si="11"/>
        <v>3284.2</v>
      </c>
      <c r="I66" s="34">
        <f t="shared" si="11"/>
        <v>3284.2</v>
      </c>
      <c r="J66" s="34">
        <f t="shared" si="11"/>
        <v>3284.2</v>
      </c>
      <c r="K66" s="34">
        <f t="shared" si="11"/>
        <v>3284.2</v>
      </c>
      <c r="L66" s="34">
        <f t="shared" si="11"/>
        <v>3284.2</v>
      </c>
      <c r="M66" s="34">
        <f t="shared" si="11"/>
        <v>3284.2</v>
      </c>
      <c r="N66" s="34">
        <f t="shared" si="11"/>
        <v>3284.2</v>
      </c>
      <c r="O66" s="34">
        <f t="shared" si="11"/>
        <v>3284.2</v>
      </c>
      <c r="P66" s="34">
        <f t="shared" si="11"/>
        <v>3284.2</v>
      </c>
      <c r="Q66" s="34">
        <f t="shared" si="11"/>
        <v>3284.2</v>
      </c>
      <c r="R66" s="34">
        <f t="shared" si="11"/>
        <v>3284.2</v>
      </c>
      <c r="S66" s="34">
        <f t="shared" si="11"/>
        <v>3284.2</v>
      </c>
      <c r="T66" s="34">
        <f t="shared" si="11"/>
        <v>3284.2</v>
      </c>
      <c r="U66" s="34">
        <f t="shared" si="11"/>
        <v>3284.2</v>
      </c>
      <c r="V66" s="34">
        <f t="shared" si="11"/>
        <v>3284.2</v>
      </c>
      <c r="W66" s="34">
        <f t="shared" si="11"/>
        <v>3284.2</v>
      </c>
      <c r="X66" s="64">
        <f t="shared" si="11"/>
        <v>2834.80374</v>
      </c>
      <c r="Y66" s="59">
        <f>X66/G66*100</f>
        <v>83.26882093761014</v>
      </c>
    </row>
    <row r="67" spans="1:25" ht="32.25" outlineLevel="5" thickBot="1">
      <c r="A67" s="5" t="s">
        <v>99</v>
      </c>
      <c r="B67" s="21">
        <v>951</v>
      </c>
      <c r="C67" s="6" t="s">
        <v>9</v>
      </c>
      <c r="D67" s="6" t="s">
        <v>167</v>
      </c>
      <c r="E67" s="6" t="s">
        <v>96</v>
      </c>
      <c r="F67" s="6"/>
      <c r="G67" s="7">
        <f>G68+G69</f>
        <v>3404.4</v>
      </c>
      <c r="H67" s="26">
        <v>3284.2</v>
      </c>
      <c r="I67" s="7">
        <v>3284.2</v>
      </c>
      <c r="J67" s="7">
        <v>3284.2</v>
      </c>
      <c r="K67" s="7">
        <v>3284.2</v>
      </c>
      <c r="L67" s="7">
        <v>3284.2</v>
      </c>
      <c r="M67" s="7">
        <v>3284.2</v>
      </c>
      <c r="N67" s="7">
        <v>3284.2</v>
      </c>
      <c r="O67" s="7">
        <v>3284.2</v>
      </c>
      <c r="P67" s="7">
        <v>3284.2</v>
      </c>
      <c r="Q67" s="7">
        <v>3284.2</v>
      </c>
      <c r="R67" s="7">
        <v>3284.2</v>
      </c>
      <c r="S67" s="7">
        <v>3284.2</v>
      </c>
      <c r="T67" s="7">
        <v>3284.2</v>
      </c>
      <c r="U67" s="7">
        <v>3284.2</v>
      </c>
      <c r="V67" s="7">
        <v>3284.2</v>
      </c>
      <c r="W67" s="44">
        <v>3284.2</v>
      </c>
      <c r="X67" s="65">
        <v>2834.80374</v>
      </c>
      <c r="Y67" s="59">
        <f>X67/G67*100</f>
        <v>83.26882093761014</v>
      </c>
    </row>
    <row r="68" spans="1:25" ht="16.5" outlineLevel="5" thickBot="1">
      <c r="A68" s="90" t="s">
        <v>100</v>
      </c>
      <c r="B68" s="94">
        <v>951</v>
      </c>
      <c r="C68" s="95" t="s">
        <v>9</v>
      </c>
      <c r="D68" s="95" t="s">
        <v>167</v>
      </c>
      <c r="E68" s="95" t="s">
        <v>97</v>
      </c>
      <c r="F68" s="95"/>
      <c r="G68" s="100">
        <v>3402.8</v>
      </c>
      <c r="H68" s="55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75"/>
      <c r="Y68" s="59"/>
    </row>
    <row r="69" spans="1:25" ht="32.25" outlineLevel="5" thickBot="1">
      <c r="A69" s="90" t="s">
        <v>101</v>
      </c>
      <c r="B69" s="94">
        <v>951</v>
      </c>
      <c r="C69" s="95" t="s">
        <v>9</v>
      </c>
      <c r="D69" s="95" t="s">
        <v>167</v>
      </c>
      <c r="E69" s="95" t="s">
        <v>98</v>
      </c>
      <c r="F69" s="95"/>
      <c r="G69" s="100">
        <v>1.6</v>
      </c>
      <c r="H69" s="55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75"/>
      <c r="Y69" s="59"/>
    </row>
    <row r="70" spans="1:25" ht="32.25" outlineLevel="5" thickBot="1">
      <c r="A70" s="5" t="s">
        <v>108</v>
      </c>
      <c r="B70" s="21">
        <v>951</v>
      </c>
      <c r="C70" s="6" t="s">
        <v>9</v>
      </c>
      <c r="D70" s="6" t="s">
        <v>167</v>
      </c>
      <c r="E70" s="6" t="s">
        <v>102</v>
      </c>
      <c r="F70" s="6"/>
      <c r="G70" s="7">
        <f>G71+G72</f>
        <v>0</v>
      </c>
      <c r="H70" s="55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75"/>
      <c r="Y70" s="59"/>
    </row>
    <row r="71" spans="1:25" ht="32.25" outlineLevel="5" thickBot="1">
      <c r="A71" s="90" t="s">
        <v>109</v>
      </c>
      <c r="B71" s="94">
        <v>951</v>
      </c>
      <c r="C71" s="95" t="s">
        <v>9</v>
      </c>
      <c r="D71" s="95" t="s">
        <v>167</v>
      </c>
      <c r="E71" s="95" t="s">
        <v>103</v>
      </c>
      <c r="F71" s="95"/>
      <c r="G71" s="100">
        <v>0</v>
      </c>
      <c r="H71" s="55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75"/>
      <c r="Y71" s="59"/>
    </row>
    <row r="72" spans="1:25" ht="32.25" outlineLevel="5" thickBot="1">
      <c r="A72" s="90" t="s">
        <v>110</v>
      </c>
      <c r="B72" s="94">
        <v>951</v>
      </c>
      <c r="C72" s="95" t="s">
        <v>9</v>
      </c>
      <c r="D72" s="95" t="s">
        <v>167</v>
      </c>
      <c r="E72" s="95" t="s">
        <v>104</v>
      </c>
      <c r="F72" s="95"/>
      <c r="G72" s="100">
        <v>0</v>
      </c>
      <c r="H72" s="55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75"/>
      <c r="Y72" s="59"/>
    </row>
    <row r="73" spans="1:25" ht="16.5" outlineLevel="3" thickBot="1">
      <c r="A73" s="8" t="s">
        <v>29</v>
      </c>
      <c r="B73" s="19">
        <v>951</v>
      </c>
      <c r="C73" s="9" t="s">
        <v>10</v>
      </c>
      <c r="D73" s="9" t="s">
        <v>6</v>
      </c>
      <c r="E73" s="9" t="s">
        <v>5</v>
      </c>
      <c r="F73" s="9"/>
      <c r="G73" s="10">
        <f>G74</f>
        <v>200</v>
      </c>
      <c r="H73" s="31">
        <f aca="true" t="shared" si="12" ref="H73:X75">H74</f>
        <v>0</v>
      </c>
      <c r="I73" s="31">
        <f t="shared" si="12"/>
        <v>0</v>
      </c>
      <c r="J73" s="31">
        <f t="shared" si="12"/>
        <v>0</v>
      </c>
      <c r="K73" s="31">
        <f t="shared" si="12"/>
        <v>0</v>
      </c>
      <c r="L73" s="31">
        <f t="shared" si="12"/>
        <v>0</v>
      </c>
      <c r="M73" s="31">
        <f t="shared" si="12"/>
        <v>0</v>
      </c>
      <c r="N73" s="31">
        <f t="shared" si="12"/>
        <v>0</v>
      </c>
      <c r="O73" s="31">
        <f t="shared" si="12"/>
        <v>0</v>
      </c>
      <c r="P73" s="31">
        <f t="shared" si="12"/>
        <v>0</v>
      </c>
      <c r="Q73" s="31">
        <f t="shared" si="12"/>
        <v>0</v>
      </c>
      <c r="R73" s="31">
        <f t="shared" si="12"/>
        <v>0</v>
      </c>
      <c r="S73" s="31">
        <f t="shared" si="12"/>
        <v>0</v>
      </c>
      <c r="T73" s="31">
        <f t="shared" si="12"/>
        <v>0</v>
      </c>
      <c r="U73" s="31">
        <f t="shared" si="12"/>
        <v>0</v>
      </c>
      <c r="V73" s="31">
        <f t="shared" si="12"/>
        <v>0</v>
      </c>
      <c r="W73" s="31">
        <f t="shared" si="12"/>
        <v>0</v>
      </c>
      <c r="X73" s="66">
        <f t="shared" si="12"/>
        <v>0</v>
      </c>
      <c r="Y73" s="59">
        <f aca="true" t="shared" si="13" ref="Y73:Y80">X73/G73*100</f>
        <v>0</v>
      </c>
    </row>
    <row r="74" spans="1:25" ht="32.25" outlineLevel="3" thickBot="1">
      <c r="A74" s="115" t="s">
        <v>160</v>
      </c>
      <c r="B74" s="19">
        <v>951</v>
      </c>
      <c r="C74" s="11" t="s">
        <v>10</v>
      </c>
      <c r="D74" s="11" t="s">
        <v>161</v>
      </c>
      <c r="E74" s="11" t="s">
        <v>5</v>
      </c>
      <c r="F74" s="11"/>
      <c r="G74" s="12">
        <f>G75</f>
        <v>200</v>
      </c>
      <c r="H74" s="32">
        <f t="shared" si="12"/>
        <v>0</v>
      </c>
      <c r="I74" s="32">
        <f t="shared" si="12"/>
        <v>0</v>
      </c>
      <c r="J74" s="32">
        <f t="shared" si="12"/>
        <v>0</v>
      </c>
      <c r="K74" s="32">
        <f t="shared" si="12"/>
        <v>0</v>
      </c>
      <c r="L74" s="32">
        <f t="shared" si="12"/>
        <v>0</v>
      </c>
      <c r="M74" s="32">
        <f t="shared" si="12"/>
        <v>0</v>
      </c>
      <c r="N74" s="32">
        <f t="shared" si="12"/>
        <v>0</v>
      </c>
      <c r="O74" s="32">
        <f t="shared" si="12"/>
        <v>0</v>
      </c>
      <c r="P74" s="32">
        <f t="shared" si="12"/>
        <v>0</v>
      </c>
      <c r="Q74" s="32">
        <f t="shared" si="12"/>
        <v>0</v>
      </c>
      <c r="R74" s="32">
        <f t="shared" si="12"/>
        <v>0</v>
      </c>
      <c r="S74" s="32">
        <f t="shared" si="12"/>
        <v>0</v>
      </c>
      <c r="T74" s="32">
        <f t="shared" si="12"/>
        <v>0</v>
      </c>
      <c r="U74" s="32">
        <f t="shared" si="12"/>
        <v>0</v>
      </c>
      <c r="V74" s="32">
        <f t="shared" si="12"/>
        <v>0</v>
      </c>
      <c r="W74" s="32">
        <f t="shared" si="12"/>
        <v>0</v>
      </c>
      <c r="X74" s="67">
        <f t="shared" si="12"/>
        <v>0</v>
      </c>
      <c r="Y74" s="59">
        <f t="shared" si="13"/>
        <v>0</v>
      </c>
    </row>
    <row r="75" spans="1:25" ht="32.25" outlineLevel="4" thickBot="1">
      <c r="A75" s="115" t="s">
        <v>162</v>
      </c>
      <c r="B75" s="19">
        <v>951</v>
      </c>
      <c r="C75" s="11" t="s">
        <v>10</v>
      </c>
      <c r="D75" s="11" t="s">
        <v>163</v>
      </c>
      <c r="E75" s="11" t="s">
        <v>5</v>
      </c>
      <c r="F75" s="11"/>
      <c r="G75" s="12">
        <f>G76</f>
        <v>200</v>
      </c>
      <c r="H75" s="34">
        <f t="shared" si="12"/>
        <v>0</v>
      </c>
      <c r="I75" s="34">
        <f t="shared" si="12"/>
        <v>0</v>
      </c>
      <c r="J75" s="34">
        <f t="shared" si="12"/>
        <v>0</v>
      </c>
      <c r="K75" s="34">
        <f t="shared" si="12"/>
        <v>0</v>
      </c>
      <c r="L75" s="34">
        <f t="shared" si="12"/>
        <v>0</v>
      </c>
      <c r="M75" s="34">
        <f t="shared" si="12"/>
        <v>0</v>
      </c>
      <c r="N75" s="34">
        <f t="shared" si="12"/>
        <v>0</v>
      </c>
      <c r="O75" s="34">
        <f t="shared" si="12"/>
        <v>0</v>
      </c>
      <c r="P75" s="34">
        <f t="shared" si="12"/>
        <v>0</v>
      </c>
      <c r="Q75" s="34">
        <f t="shared" si="12"/>
        <v>0</v>
      </c>
      <c r="R75" s="34">
        <f t="shared" si="12"/>
        <v>0</v>
      </c>
      <c r="S75" s="34">
        <f t="shared" si="12"/>
        <v>0</v>
      </c>
      <c r="T75" s="34">
        <f t="shared" si="12"/>
        <v>0</v>
      </c>
      <c r="U75" s="34">
        <f t="shared" si="12"/>
        <v>0</v>
      </c>
      <c r="V75" s="34">
        <f t="shared" si="12"/>
        <v>0</v>
      </c>
      <c r="W75" s="34">
        <f t="shared" si="12"/>
        <v>0</v>
      </c>
      <c r="X75" s="68">
        <f t="shared" si="12"/>
        <v>0</v>
      </c>
      <c r="Y75" s="59">
        <f t="shared" si="13"/>
        <v>0</v>
      </c>
    </row>
    <row r="76" spans="1:25" ht="32.25" outlineLevel="5" thickBot="1">
      <c r="A76" s="96" t="s">
        <v>172</v>
      </c>
      <c r="B76" s="92">
        <v>951</v>
      </c>
      <c r="C76" s="93" t="s">
        <v>10</v>
      </c>
      <c r="D76" s="93" t="s">
        <v>173</v>
      </c>
      <c r="E76" s="93" t="s">
        <v>5</v>
      </c>
      <c r="F76" s="93"/>
      <c r="G76" s="16">
        <f>G77</f>
        <v>200</v>
      </c>
      <c r="H76" s="26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44"/>
      <c r="X76" s="65">
        <v>0</v>
      </c>
      <c r="Y76" s="59">
        <f t="shared" si="13"/>
        <v>0</v>
      </c>
    </row>
    <row r="77" spans="1:25" ht="15.75" customHeight="1" outlineLevel="3" thickBot="1">
      <c r="A77" s="5" t="s">
        <v>119</v>
      </c>
      <c r="B77" s="21">
        <v>951</v>
      </c>
      <c r="C77" s="6" t="s">
        <v>10</v>
      </c>
      <c r="D77" s="6" t="s">
        <v>173</v>
      </c>
      <c r="E77" s="6" t="s">
        <v>118</v>
      </c>
      <c r="F77" s="6"/>
      <c r="G77" s="7">
        <v>200</v>
      </c>
      <c r="H77" s="31" t="e">
        <f aca="true" t="shared" si="14" ref="H77:X77">H78+H85+H93+H99+H105+H123+H130+H144</f>
        <v>#REF!</v>
      </c>
      <c r="I77" s="31" t="e">
        <f t="shared" si="14"/>
        <v>#REF!</v>
      </c>
      <c r="J77" s="31" t="e">
        <f t="shared" si="14"/>
        <v>#REF!</v>
      </c>
      <c r="K77" s="31" t="e">
        <f t="shared" si="14"/>
        <v>#REF!</v>
      </c>
      <c r="L77" s="31" t="e">
        <f t="shared" si="14"/>
        <v>#REF!</v>
      </c>
      <c r="M77" s="31" t="e">
        <f t="shared" si="14"/>
        <v>#REF!</v>
      </c>
      <c r="N77" s="31" t="e">
        <f t="shared" si="14"/>
        <v>#REF!</v>
      </c>
      <c r="O77" s="31" t="e">
        <f t="shared" si="14"/>
        <v>#REF!</v>
      </c>
      <c r="P77" s="31" t="e">
        <f t="shared" si="14"/>
        <v>#REF!</v>
      </c>
      <c r="Q77" s="31" t="e">
        <f t="shared" si="14"/>
        <v>#REF!</v>
      </c>
      <c r="R77" s="31" t="e">
        <f t="shared" si="14"/>
        <v>#REF!</v>
      </c>
      <c r="S77" s="31" t="e">
        <f t="shared" si="14"/>
        <v>#REF!</v>
      </c>
      <c r="T77" s="31" t="e">
        <f t="shared" si="14"/>
        <v>#REF!</v>
      </c>
      <c r="U77" s="31" t="e">
        <f t="shared" si="14"/>
        <v>#REF!</v>
      </c>
      <c r="V77" s="31" t="e">
        <f t="shared" si="14"/>
        <v>#REF!</v>
      </c>
      <c r="W77" s="31" t="e">
        <f t="shared" si="14"/>
        <v>#REF!</v>
      </c>
      <c r="X77" s="69" t="e">
        <f t="shared" si="14"/>
        <v>#REF!</v>
      </c>
      <c r="Y77" s="59" t="e">
        <f t="shared" si="13"/>
        <v>#REF!</v>
      </c>
    </row>
    <row r="78" spans="1:25" ht="16.5" outlineLevel="3" thickBot="1">
      <c r="A78" s="8" t="s">
        <v>30</v>
      </c>
      <c r="B78" s="19">
        <v>951</v>
      </c>
      <c r="C78" s="9" t="s">
        <v>70</v>
      </c>
      <c r="D78" s="9" t="s">
        <v>6</v>
      </c>
      <c r="E78" s="9" t="s">
        <v>5</v>
      </c>
      <c r="F78" s="9"/>
      <c r="G78" s="150">
        <f>G79+G134</f>
        <v>34582.629</v>
      </c>
      <c r="H78" s="32" t="e">
        <f>H79+#REF!</f>
        <v>#REF!</v>
      </c>
      <c r="I78" s="32" t="e">
        <f>I79+#REF!</f>
        <v>#REF!</v>
      </c>
      <c r="J78" s="32" t="e">
        <f>J79+#REF!</f>
        <v>#REF!</v>
      </c>
      <c r="K78" s="32" t="e">
        <f>K79+#REF!</f>
        <v>#REF!</v>
      </c>
      <c r="L78" s="32" t="e">
        <f>L79+#REF!</f>
        <v>#REF!</v>
      </c>
      <c r="M78" s="32" t="e">
        <f>M79+#REF!</f>
        <v>#REF!</v>
      </c>
      <c r="N78" s="32" t="e">
        <f>N79+#REF!</f>
        <v>#REF!</v>
      </c>
      <c r="O78" s="32" t="e">
        <f>O79+#REF!</f>
        <v>#REF!</v>
      </c>
      <c r="P78" s="32" t="e">
        <f>P79+#REF!</f>
        <v>#REF!</v>
      </c>
      <c r="Q78" s="32" t="e">
        <f>Q79+#REF!</f>
        <v>#REF!</v>
      </c>
      <c r="R78" s="32" t="e">
        <f>R79+#REF!</f>
        <v>#REF!</v>
      </c>
      <c r="S78" s="32" t="e">
        <f>S79+#REF!</f>
        <v>#REF!</v>
      </c>
      <c r="T78" s="32" t="e">
        <f>T79+#REF!</f>
        <v>#REF!</v>
      </c>
      <c r="U78" s="32" t="e">
        <f>U79+#REF!</f>
        <v>#REF!</v>
      </c>
      <c r="V78" s="32" t="e">
        <f>V79+#REF!</f>
        <v>#REF!</v>
      </c>
      <c r="W78" s="32" t="e">
        <f>W79+#REF!</f>
        <v>#REF!</v>
      </c>
      <c r="X78" s="70" t="e">
        <f>X79+#REF!</f>
        <v>#REF!</v>
      </c>
      <c r="Y78" s="59" t="e">
        <f t="shared" si="13"/>
        <v>#REF!</v>
      </c>
    </row>
    <row r="79" spans="1:25" ht="32.25" outlineLevel="4" thickBot="1">
      <c r="A79" s="115" t="s">
        <v>160</v>
      </c>
      <c r="B79" s="19">
        <v>951</v>
      </c>
      <c r="C79" s="11" t="s">
        <v>70</v>
      </c>
      <c r="D79" s="11" t="s">
        <v>161</v>
      </c>
      <c r="E79" s="11" t="s">
        <v>5</v>
      </c>
      <c r="F79" s="11"/>
      <c r="G79" s="153">
        <f>G80</f>
        <v>34247.529</v>
      </c>
      <c r="H79" s="34">
        <f aca="true" t="shared" si="15" ref="H79:X79">H80</f>
        <v>0</v>
      </c>
      <c r="I79" s="34">
        <f t="shared" si="15"/>
        <v>0</v>
      </c>
      <c r="J79" s="34">
        <f t="shared" si="15"/>
        <v>0</v>
      </c>
      <c r="K79" s="34">
        <f t="shared" si="15"/>
        <v>0</v>
      </c>
      <c r="L79" s="34">
        <f t="shared" si="15"/>
        <v>0</v>
      </c>
      <c r="M79" s="34">
        <f t="shared" si="15"/>
        <v>0</v>
      </c>
      <c r="N79" s="34">
        <f t="shared" si="15"/>
        <v>0</v>
      </c>
      <c r="O79" s="34">
        <f t="shared" si="15"/>
        <v>0</v>
      </c>
      <c r="P79" s="34">
        <f t="shared" si="15"/>
        <v>0</v>
      </c>
      <c r="Q79" s="34">
        <f t="shared" si="15"/>
        <v>0</v>
      </c>
      <c r="R79" s="34">
        <f t="shared" si="15"/>
        <v>0</v>
      </c>
      <c r="S79" s="34">
        <f t="shared" si="15"/>
        <v>0</v>
      </c>
      <c r="T79" s="34">
        <f t="shared" si="15"/>
        <v>0</v>
      </c>
      <c r="U79" s="34">
        <f t="shared" si="15"/>
        <v>0</v>
      </c>
      <c r="V79" s="34">
        <f t="shared" si="15"/>
        <v>0</v>
      </c>
      <c r="W79" s="34">
        <f t="shared" si="15"/>
        <v>0</v>
      </c>
      <c r="X79" s="68">
        <f t="shared" si="15"/>
        <v>950</v>
      </c>
      <c r="Y79" s="59">
        <f t="shared" si="13"/>
        <v>2.7739227551278223</v>
      </c>
    </row>
    <row r="80" spans="1:25" ht="32.25" outlineLevel="5" thickBot="1">
      <c r="A80" s="115" t="s">
        <v>162</v>
      </c>
      <c r="B80" s="19">
        <v>951</v>
      </c>
      <c r="C80" s="11" t="s">
        <v>70</v>
      </c>
      <c r="D80" s="11" t="s">
        <v>163</v>
      </c>
      <c r="E80" s="11" t="s">
        <v>5</v>
      </c>
      <c r="F80" s="11"/>
      <c r="G80" s="153">
        <f>G81+G87+G94+G104+G99+G114+G121+G128+G101</f>
        <v>34247.529</v>
      </c>
      <c r="H80" s="26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44"/>
      <c r="X80" s="65">
        <v>950</v>
      </c>
      <c r="Y80" s="59">
        <f t="shared" si="13"/>
        <v>2.7739227551278223</v>
      </c>
    </row>
    <row r="81" spans="1:25" ht="32.25" outlineLevel="5" thickBot="1">
      <c r="A81" s="96" t="s">
        <v>31</v>
      </c>
      <c r="B81" s="92">
        <v>951</v>
      </c>
      <c r="C81" s="93" t="s">
        <v>70</v>
      </c>
      <c r="D81" s="93" t="s">
        <v>318</v>
      </c>
      <c r="E81" s="93" t="s">
        <v>5</v>
      </c>
      <c r="F81" s="93"/>
      <c r="G81" s="16">
        <f>G82+G85</f>
        <v>1525</v>
      </c>
      <c r="H81" s="55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75"/>
      <c r="Y81" s="59"/>
    </row>
    <row r="82" spans="1:25" ht="32.25" outlineLevel="5" thickBot="1">
      <c r="A82" s="5" t="s">
        <v>99</v>
      </c>
      <c r="B82" s="21">
        <v>951</v>
      </c>
      <c r="C82" s="6" t="s">
        <v>70</v>
      </c>
      <c r="D82" s="6" t="s">
        <v>318</v>
      </c>
      <c r="E82" s="6" t="s">
        <v>96</v>
      </c>
      <c r="F82" s="6"/>
      <c r="G82" s="7">
        <f>G83+G84</f>
        <v>1138.1</v>
      </c>
      <c r="H82" s="55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75"/>
      <c r="Y82" s="59"/>
    </row>
    <row r="83" spans="1:25" ht="16.5" outlineLevel="5" thickBot="1">
      <c r="A83" s="90" t="s">
        <v>100</v>
      </c>
      <c r="B83" s="94">
        <v>951</v>
      </c>
      <c r="C83" s="95" t="s">
        <v>70</v>
      </c>
      <c r="D83" s="95" t="s">
        <v>318</v>
      </c>
      <c r="E83" s="95" t="s">
        <v>97</v>
      </c>
      <c r="F83" s="95"/>
      <c r="G83" s="100">
        <v>1137.3</v>
      </c>
      <c r="H83" s="55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75"/>
      <c r="Y83" s="59"/>
    </row>
    <row r="84" spans="1:25" ht="32.25" outlineLevel="5" thickBot="1">
      <c r="A84" s="90" t="s">
        <v>101</v>
      </c>
      <c r="B84" s="94">
        <v>951</v>
      </c>
      <c r="C84" s="95" t="s">
        <v>70</v>
      </c>
      <c r="D84" s="95" t="s">
        <v>318</v>
      </c>
      <c r="E84" s="95" t="s">
        <v>98</v>
      </c>
      <c r="F84" s="95"/>
      <c r="G84" s="100">
        <v>0.8</v>
      </c>
      <c r="H84" s="55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75"/>
      <c r="Y84" s="59"/>
    </row>
    <row r="85" spans="1:25" ht="35.25" customHeight="1" outlineLevel="6" thickBot="1">
      <c r="A85" s="5" t="s">
        <v>108</v>
      </c>
      <c r="B85" s="21">
        <v>951</v>
      </c>
      <c r="C85" s="6" t="s">
        <v>70</v>
      </c>
      <c r="D85" s="6" t="s">
        <v>318</v>
      </c>
      <c r="E85" s="6" t="s">
        <v>102</v>
      </c>
      <c r="F85" s="6"/>
      <c r="G85" s="7">
        <f>G86</f>
        <v>386.9</v>
      </c>
      <c r="H85" s="32">
        <f aca="true" t="shared" si="16" ref="H85:P86">H86</f>
        <v>0</v>
      </c>
      <c r="I85" s="32">
        <f t="shared" si="16"/>
        <v>0</v>
      </c>
      <c r="J85" s="32">
        <f t="shared" si="16"/>
        <v>0</v>
      </c>
      <c r="K85" s="32">
        <f t="shared" si="16"/>
        <v>0</v>
      </c>
      <c r="L85" s="32">
        <f t="shared" si="16"/>
        <v>0</v>
      </c>
      <c r="M85" s="32">
        <f t="shared" si="16"/>
        <v>0</v>
      </c>
      <c r="N85" s="32">
        <f t="shared" si="16"/>
        <v>0</v>
      </c>
      <c r="O85" s="32">
        <f t="shared" si="16"/>
        <v>0</v>
      </c>
      <c r="P85" s="32">
        <f t="shared" si="16"/>
        <v>0</v>
      </c>
      <c r="Q85" s="32">
        <f aca="true" t="shared" si="17" ref="Q85:X86">Q86</f>
        <v>0</v>
      </c>
      <c r="R85" s="32">
        <f t="shared" si="17"/>
        <v>0</v>
      </c>
      <c r="S85" s="32">
        <f t="shared" si="17"/>
        <v>0</v>
      </c>
      <c r="T85" s="32">
        <f t="shared" si="17"/>
        <v>0</v>
      </c>
      <c r="U85" s="32">
        <f t="shared" si="17"/>
        <v>0</v>
      </c>
      <c r="V85" s="32">
        <f t="shared" si="17"/>
        <v>0</v>
      </c>
      <c r="W85" s="32">
        <f t="shared" si="17"/>
        <v>0</v>
      </c>
      <c r="X85" s="67">
        <f>X86</f>
        <v>9539.0701</v>
      </c>
      <c r="Y85" s="59">
        <f>X85/G85*100</f>
        <v>2465.51307831481</v>
      </c>
    </row>
    <row r="86" spans="1:25" ht="32.25" outlineLevel="4" thickBot="1">
      <c r="A86" s="90" t="s">
        <v>110</v>
      </c>
      <c r="B86" s="94">
        <v>951</v>
      </c>
      <c r="C86" s="95" t="s">
        <v>70</v>
      </c>
      <c r="D86" s="95" t="s">
        <v>318</v>
      </c>
      <c r="E86" s="95" t="s">
        <v>104</v>
      </c>
      <c r="F86" s="95"/>
      <c r="G86" s="100">
        <v>386.9</v>
      </c>
      <c r="H86" s="34">
        <f t="shared" si="16"/>
        <v>0</v>
      </c>
      <c r="I86" s="34">
        <f t="shared" si="16"/>
        <v>0</v>
      </c>
      <c r="J86" s="34">
        <f t="shared" si="16"/>
        <v>0</v>
      </c>
      <c r="K86" s="34">
        <f t="shared" si="16"/>
        <v>0</v>
      </c>
      <c r="L86" s="34">
        <f t="shared" si="16"/>
        <v>0</v>
      </c>
      <c r="M86" s="34">
        <f t="shared" si="16"/>
        <v>0</v>
      </c>
      <c r="N86" s="34">
        <f t="shared" si="16"/>
        <v>0</v>
      </c>
      <c r="O86" s="34">
        <f t="shared" si="16"/>
        <v>0</v>
      </c>
      <c r="P86" s="34">
        <f t="shared" si="16"/>
        <v>0</v>
      </c>
      <c r="Q86" s="34">
        <f t="shared" si="17"/>
        <v>0</v>
      </c>
      <c r="R86" s="34">
        <f t="shared" si="17"/>
        <v>0</v>
      </c>
      <c r="S86" s="34">
        <f t="shared" si="17"/>
        <v>0</v>
      </c>
      <c r="T86" s="34">
        <f t="shared" si="17"/>
        <v>0</v>
      </c>
      <c r="U86" s="34">
        <f t="shared" si="17"/>
        <v>0</v>
      </c>
      <c r="V86" s="34">
        <f t="shared" si="17"/>
        <v>0</v>
      </c>
      <c r="W86" s="34">
        <f t="shared" si="17"/>
        <v>0</v>
      </c>
      <c r="X86" s="64">
        <f t="shared" si="17"/>
        <v>9539.0701</v>
      </c>
      <c r="Y86" s="59">
        <f>X86/G86*100</f>
        <v>2465.51307831481</v>
      </c>
    </row>
    <row r="87" spans="1:25" ht="48" outlineLevel="5" thickBot="1">
      <c r="A87" s="116" t="s">
        <v>166</v>
      </c>
      <c r="B87" s="92">
        <v>951</v>
      </c>
      <c r="C87" s="93" t="s">
        <v>70</v>
      </c>
      <c r="D87" s="93" t="s">
        <v>167</v>
      </c>
      <c r="E87" s="93" t="s">
        <v>5</v>
      </c>
      <c r="F87" s="93"/>
      <c r="G87" s="152">
        <f>G88+G91</f>
        <v>10471.669</v>
      </c>
      <c r="H87" s="26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44"/>
      <c r="X87" s="65">
        <v>9539.0701</v>
      </c>
      <c r="Y87" s="59">
        <f>X87/G87*100</f>
        <v>91.09407583452075</v>
      </c>
    </row>
    <row r="88" spans="1:25" ht="32.25" outlineLevel="5" thickBot="1">
      <c r="A88" s="5" t="s">
        <v>99</v>
      </c>
      <c r="B88" s="21">
        <v>951</v>
      </c>
      <c r="C88" s="6" t="s">
        <v>70</v>
      </c>
      <c r="D88" s="6" t="s">
        <v>167</v>
      </c>
      <c r="E88" s="6" t="s">
        <v>96</v>
      </c>
      <c r="F88" s="6"/>
      <c r="G88" s="7">
        <f>G89+G90</f>
        <v>10378.949</v>
      </c>
      <c r="H88" s="55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75"/>
      <c r="Y88" s="59"/>
    </row>
    <row r="89" spans="1:25" ht="16.5" outlineLevel="5" thickBot="1">
      <c r="A89" s="90" t="s">
        <v>100</v>
      </c>
      <c r="B89" s="94">
        <v>951</v>
      </c>
      <c r="C89" s="95" t="s">
        <v>70</v>
      </c>
      <c r="D89" s="95" t="s">
        <v>167</v>
      </c>
      <c r="E89" s="95" t="s">
        <v>97</v>
      </c>
      <c r="F89" s="95"/>
      <c r="G89" s="151">
        <v>10376.949</v>
      </c>
      <c r="H89" s="55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75"/>
      <c r="Y89" s="59"/>
    </row>
    <row r="90" spans="1:25" ht="32.25" outlineLevel="5" thickBot="1">
      <c r="A90" s="90" t="s">
        <v>101</v>
      </c>
      <c r="B90" s="94">
        <v>951</v>
      </c>
      <c r="C90" s="95" t="s">
        <v>70</v>
      </c>
      <c r="D90" s="95" t="s">
        <v>167</v>
      </c>
      <c r="E90" s="95" t="s">
        <v>98</v>
      </c>
      <c r="F90" s="95"/>
      <c r="G90" s="100">
        <v>2</v>
      </c>
      <c r="H90" s="55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75"/>
      <c r="Y90" s="59"/>
    </row>
    <row r="91" spans="1:25" ht="32.25" outlineLevel="5" thickBot="1">
      <c r="A91" s="5" t="s">
        <v>108</v>
      </c>
      <c r="B91" s="21">
        <v>951</v>
      </c>
      <c r="C91" s="6" t="s">
        <v>70</v>
      </c>
      <c r="D91" s="6" t="s">
        <v>167</v>
      </c>
      <c r="E91" s="6" t="s">
        <v>102</v>
      </c>
      <c r="F91" s="6"/>
      <c r="G91" s="7">
        <f>G92+G93</f>
        <v>92.72</v>
      </c>
      <c r="H91" s="55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75"/>
      <c r="Y91" s="59"/>
    </row>
    <row r="92" spans="1:25" ht="32.25" outlineLevel="5" thickBot="1">
      <c r="A92" s="90" t="s">
        <v>109</v>
      </c>
      <c r="B92" s="94">
        <v>951</v>
      </c>
      <c r="C92" s="95" t="s">
        <v>70</v>
      </c>
      <c r="D92" s="95" t="s">
        <v>167</v>
      </c>
      <c r="E92" s="95" t="s">
        <v>103</v>
      </c>
      <c r="F92" s="95"/>
      <c r="G92" s="100">
        <v>0</v>
      </c>
      <c r="H92" s="55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75"/>
      <c r="Y92" s="59"/>
    </row>
    <row r="93" spans="1:25" ht="32.25" outlineLevel="6" thickBot="1">
      <c r="A93" s="90" t="s">
        <v>110</v>
      </c>
      <c r="B93" s="94">
        <v>951</v>
      </c>
      <c r="C93" s="95" t="s">
        <v>70</v>
      </c>
      <c r="D93" s="95" t="s">
        <v>167</v>
      </c>
      <c r="E93" s="95" t="s">
        <v>104</v>
      </c>
      <c r="F93" s="95"/>
      <c r="G93" s="100">
        <v>92.72</v>
      </c>
      <c r="H93" s="32">
        <f aca="true" t="shared" si="18" ref="H93:W93">H94</f>
        <v>0</v>
      </c>
      <c r="I93" s="32">
        <f t="shared" si="18"/>
        <v>0</v>
      </c>
      <c r="J93" s="32">
        <f t="shared" si="18"/>
        <v>0</v>
      </c>
      <c r="K93" s="32">
        <f t="shared" si="18"/>
        <v>0</v>
      </c>
      <c r="L93" s="32">
        <f t="shared" si="18"/>
        <v>0</v>
      </c>
      <c r="M93" s="32">
        <f t="shared" si="18"/>
        <v>0</v>
      </c>
      <c r="N93" s="32">
        <f t="shared" si="18"/>
        <v>0</v>
      </c>
      <c r="O93" s="32">
        <f t="shared" si="18"/>
        <v>0</v>
      </c>
      <c r="P93" s="32">
        <f t="shared" si="18"/>
        <v>0</v>
      </c>
      <c r="Q93" s="32">
        <f t="shared" si="18"/>
        <v>0</v>
      </c>
      <c r="R93" s="32">
        <f t="shared" si="18"/>
        <v>0</v>
      </c>
      <c r="S93" s="32">
        <f t="shared" si="18"/>
        <v>0</v>
      </c>
      <c r="T93" s="32">
        <f t="shared" si="18"/>
        <v>0</v>
      </c>
      <c r="U93" s="32">
        <f t="shared" si="18"/>
        <v>0</v>
      </c>
      <c r="V93" s="32">
        <f t="shared" si="18"/>
        <v>0</v>
      </c>
      <c r="W93" s="32">
        <f t="shared" si="18"/>
        <v>0</v>
      </c>
      <c r="X93" s="67">
        <f>X94</f>
        <v>277.89792</v>
      </c>
      <c r="Y93" s="59">
        <f>X93/G93*100</f>
        <v>299.71734253666955</v>
      </c>
    </row>
    <row r="94" spans="1:25" ht="46.5" customHeight="1" outlineLevel="4" thickBot="1">
      <c r="A94" s="96" t="s">
        <v>174</v>
      </c>
      <c r="B94" s="92">
        <v>951</v>
      </c>
      <c r="C94" s="93" t="s">
        <v>70</v>
      </c>
      <c r="D94" s="93" t="s">
        <v>175</v>
      </c>
      <c r="E94" s="93" t="s">
        <v>5</v>
      </c>
      <c r="F94" s="93"/>
      <c r="G94" s="16">
        <f>G95+G97</f>
        <v>299</v>
      </c>
      <c r="H94" s="34">
        <f aca="true" t="shared" si="19" ref="H94:X94">H95</f>
        <v>0</v>
      </c>
      <c r="I94" s="34">
        <f t="shared" si="19"/>
        <v>0</v>
      </c>
      <c r="J94" s="34">
        <f t="shared" si="19"/>
        <v>0</v>
      </c>
      <c r="K94" s="34">
        <f t="shared" si="19"/>
        <v>0</v>
      </c>
      <c r="L94" s="34">
        <f t="shared" si="19"/>
        <v>0</v>
      </c>
      <c r="M94" s="34">
        <f t="shared" si="19"/>
        <v>0</v>
      </c>
      <c r="N94" s="34">
        <f t="shared" si="19"/>
        <v>0</v>
      </c>
      <c r="O94" s="34">
        <f t="shared" si="19"/>
        <v>0</v>
      </c>
      <c r="P94" s="34">
        <f t="shared" si="19"/>
        <v>0</v>
      </c>
      <c r="Q94" s="34">
        <f t="shared" si="19"/>
        <v>0</v>
      </c>
      <c r="R94" s="34">
        <f t="shared" si="19"/>
        <v>0</v>
      </c>
      <c r="S94" s="34">
        <f t="shared" si="19"/>
        <v>0</v>
      </c>
      <c r="T94" s="34">
        <f t="shared" si="19"/>
        <v>0</v>
      </c>
      <c r="U94" s="34">
        <f t="shared" si="19"/>
        <v>0</v>
      </c>
      <c r="V94" s="34">
        <f t="shared" si="19"/>
        <v>0</v>
      </c>
      <c r="W94" s="34">
        <f t="shared" si="19"/>
        <v>0</v>
      </c>
      <c r="X94" s="68">
        <f t="shared" si="19"/>
        <v>277.89792</v>
      </c>
      <c r="Y94" s="59">
        <f>X94/G94*100</f>
        <v>92.94244816053512</v>
      </c>
    </row>
    <row r="95" spans="1:25" ht="32.25" outlineLevel="5" thickBot="1">
      <c r="A95" s="5" t="s">
        <v>108</v>
      </c>
      <c r="B95" s="21">
        <v>951</v>
      </c>
      <c r="C95" s="6" t="s">
        <v>70</v>
      </c>
      <c r="D95" s="6" t="s">
        <v>175</v>
      </c>
      <c r="E95" s="6" t="s">
        <v>102</v>
      </c>
      <c r="F95" s="6"/>
      <c r="G95" s="7">
        <f>G96</f>
        <v>295</v>
      </c>
      <c r="H95" s="26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44"/>
      <c r="X95" s="65">
        <v>277.89792</v>
      </c>
      <c r="Y95" s="59">
        <f>X95/G95*100</f>
        <v>94.20268474576271</v>
      </c>
    </row>
    <row r="96" spans="1:25" ht="32.25" outlineLevel="5" thickBot="1">
      <c r="A96" s="90" t="s">
        <v>110</v>
      </c>
      <c r="B96" s="94">
        <v>951</v>
      </c>
      <c r="C96" s="95" t="s">
        <v>70</v>
      </c>
      <c r="D96" s="95" t="s">
        <v>175</v>
      </c>
      <c r="E96" s="95" t="s">
        <v>104</v>
      </c>
      <c r="F96" s="95"/>
      <c r="G96" s="100">
        <v>295</v>
      </c>
      <c r="H96" s="55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75"/>
      <c r="Y96" s="59"/>
    </row>
    <row r="97" spans="1:25" ht="16.5" outlineLevel="5" thickBot="1">
      <c r="A97" s="5" t="s">
        <v>111</v>
      </c>
      <c r="B97" s="21">
        <v>951</v>
      </c>
      <c r="C97" s="6" t="s">
        <v>70</v>
      </c>
      <c r="D97" s="6" t="s">
        <v>175</v>
      </c>
      <c r="E97" s="6" t="s">
        <v>105</v>
      </c>
      <c r="F97" s="6"/>
      <c r="G97" s="7">
        <f>G98</f>
        <v>4</v>
      </c>
      <c r="H97" s="55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75"/>
      <c r="Y97" s="59"/>
    </row>
    <row r="98" spans="1:25" ht="16.5" outlineLevel="5" thickBot="1">
      <c r="A98" s="90" t="s">
        <v>113</v>
      </c>
      <c r="B98" s="94">
        <v>951</v>
      </c>
      <c r="C98" s="95" t="s">
        <v>70</v>
      </c>
      <c r="D98" s="95" t="s">
        <v>175</v>
      </c>
      <c r="E98" s="95" t="s">
        <v>107</v>
      </c>
      <c r="F98" s="95"/>
      <c r="G98" s="100">
        <v>4</v>
      </c>
      <c r="H98" s="55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75"/>
      <c r="Y98" s="59"/>
    </row>
    <row r="99" spans="1:25" ht="19.5" customHeight="1" outlineLevel="6" thickBot="1">
      <c r="A99" s="96" t="s">
        <v>176</v>
      </c>
      <c r="B99" s="92">
        <v>951</v>
      </c>
      <c r="C99" s="93" t="s">
        <v>70</v>
      </c>
      <c r="D99" s="93" t="s">
        <v>177</v>
      </c>
      <c r="E99" s="93" t="s">
        <v>5</v>
      </c>
      <c r="F99" s="93"/>
      <c r="G99" s="16">
        <f>G100</f>
        <v>0</v>
      </c>
      <c r="H99" s="32" t="e">
        <f>#REF!+H100</f>
        <v>#REF!</v>
      </c>
      <c r="I99" s="32" t="e">
        <f>#REF!+I100</f>
        <v>#REF!</v>
      </c>
      <c r="J99" s="32" t="e">
        <f>#REF!+J100</f>
        <v>#REF!</v>
      </c>
      <c r="K99" s="32" t="e">
        <f>#REF!+K100</f>
        <v>#REF!</v>
      </c>
      <c r="L99" s="32" t="e">
        <f>#REF!+L100</f>
        <v>#REF!</v>
      </c>
      <c r="M99" s="32" t="e">
        <f>#REF!+M100</f>
        <v>#REF!</v>
      </c>
      <c r="N99" s="32" t="e">
        <f>#REF!+N100</f>
        <v>#REF!</v>
      </c>
      <c r="O99" s="32" t="e">
        <f>#REF!+O100</f>
        <v>#REF!</v>
      </c>
      <c r="P99" s="32" t="e">
        <f>#REF!+P100</f>
        <v>#REF!</v>
      </c>
      <c r="Q99" s="32" t="e">
        <f>#REF!+Q100</f>
        <v>#REF!</v>
      </c>
      <c r="R99" s="32" t="e">
        <f>#REF!+R100</f>
        <v>#REF!</v>
      </c>
      <c r="S99" s="32" t="e">
        <f>#REF!+S100</f>
        <v>#REF!</v>
      </c>
      <c r="T99" s="32" t="e">
        <f>#REF!+T100</f>
        <v>#REF!</v>
      </c>
      <c r="U99" s="32" t="e">
        <f>#REF!+U100</f>
        <v>#REF!</v>
      </c>
      <c r="V99" s="32" t="e">
        <f>#REF!+V100</f>
        <v>#REF!</v>
      </c>
      <c r="W99" s="32" t="e">
        <f>#REF!+W100</f>
        <v>#REF!</v>
      </c>
      <c r="X99" s="70" t="e">
        <f>#REF!+X100</f>
        <v>#REF!</v>
      </c>
      <c r="Y99" s="59" t="e">
        <f aca="true" t="shared" si="20" ref="Y99:Y107">X99/G99*100</f>
        <v>#REF!</v>
      </c>
    </row>
    <row r="100" spans="1:25" ht="16.5" customHeight="1" outlineLevel="4" thickBot="1">
      <c r="A100" s="5" t="s">
        <v>120</v>
      </c>
      <c r="B100" s="21">
        <v>951</v>
      </c>
      <c r="C100" s="6" t="s">
        <v>70</v>
      </c>
      <c r="D100" s="6" t="s">
        <v>177</v>
      </c>
      <c r="E100" s="6" t="s">
        <v>121</v>
      </c>
      <c r="F100" s="6"/>
      <c r="G100" s="7">
        <v>0</v>
      </c>
      <c r="H100" s="34">
        <f aca="true" t="shared" si="21" ref="H100:W100">H104</f>
        <v>0</v>
      </c>
      <c r="I100" s="34">
        <f t="shared" si="21"/>
        <v>0</v>
      </c>
      <c r="J100" s="34">
        <f t="shared" si="21"/>
        <v>0</v>
      </c>
      <c r="K100" s="34">
        <f t="shared" si="21"/>
        <v>0</v>
      </c>
      <c r="L100" s="34">
        <f t="shared" si="21"/>
        <v>0</v>
      </c>
      <c r="M100" s="34">
        <f t="shared" si="21"/>
        <v>0</v>
      </c>
      <c r="N100" s="34">
        <f t="shared" si="21"/>
        <v>0</v>
      </c>
      <c r="O100" s="34">
        <f t="shared" si="21"/>
        <v>0</v>
      </c>
      <c r="P100" s="34">
        <f t="shared" si="21"/>
        <v>0</v>
      </c>
      <c r="Q100" s="34">
        <f t="shared" si="21"/>
        <v>0</v>
      </c>
      <c r="R100" s="34">
        <f t="shared" si="21"/>
        <v>0</v>
      </c>
      <c r="S100" s="34">
        <f t="shared" si="21"/>
        <v>0</v>
      </c>
      <c r="T100" s="34">
        <f t="shared" si="21"/>
        <v>0</v>
      </c>
      <c r="U100" s="34">
        <f t="shared" si="21"/>
        <v>0</v>
      </c>
      <c r="V100" s="34">
        <f t="shared" si="21"/>
        <v>0</v>
      </c>
      <c r="W100" s="34">
        <f t="shared" si="21"/>
        <v>0</v>
      </c>
      <c r="X100" s="64">
        <f>X104</f>
        <v>1067.9833</v>
      </c>
      <c r="Y100" s="59" t="e">
        <f t="shared" si="20"/>
        <v>#DIV/0!</v>
      </c>
    </row>
    <row r="101" spans="1:25" ht="48" customHeight="1" outlineLevel="4" thickBot="1">
      <c r="A101" s="96" t="s">
        <v>319</v>
      </c>
      <c r="B101" s="92">
        <v>951</v>
      </c>
      <c r="C101" s="93" t="s">
        <v>70</v>
      </c>
      <c r="D101" s="93" t="s">
        <v>320</v>
      </c>
      <c r="E101" s="93" t="s">
        <v>5</v>
      </c>
      <c r="F101" s="93"/>
      <c r="G101" s="16">
        <f>G102</f>
        <v>300</v>
      </c>
      <c r="H101" s="55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81"/>
      <c r="Y101" s="59"/>
    </row>
    <row r="102" spans="1:25" ht="15.75" customHeight="1" outlineLevel="4" thickBot="1">
      <c r="A102" s="5" t="s">
        <v>108</v>
      </c>
      <c r="B102" s="21">
        <v>951</v>
      </c>
      <c r="C102" s="6" t="s">
        <v>70</v>
      </c>
      <c r="D102" s="6" t="s">
        <v>320</v>
      </c>
      <c r="E102" s="6" t="s">
        <v>102</v>
      </c>
      <c r="F102" s="6"/>
      <c r="G102" s="7">
        <f>G103</f>
        <v>300</v>
      </c>
      <c r="H102" s="55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81"/>
      <c r="Y102" s="59"/>
    </row>
    <row r="103" spans="1:25" ht="15.75" customHeight="1" outlineLevel="4" thickBot="1">
      <c r="A103" s="90" t="s">
        <v>110</v>
      </c>
      <c r="B103" s="94">
        <v>951</v>
      </c>
      <c r="C103" s="95" t="s">
        <v>70</v>
      </c>
      <c r="D103" s="95" t="s">
        <v>320</v>
      </c>
      <c r="E103" s="95" t="s">
        <v>104</v>
      </c>
      <c r="F103" s="95"/>
      <c r="G103" s="100">
        <v>300</v>
      </c>
      <c r="H103" s="55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81"/>
      <c r="Y103" s="59"/>
    </row>
    <row r="104" spans="1:25" ht="32.25" outlineLevel="5" thickBot="1">
      <c r="A104" s="96" t="s">
        <v>178</v>
      </c>
      <c r="B104" s="92">
        <v>951</v>
      </c>
      <c r="C104" s="93" t="s">
        <v>70</v>
      </c>
      <c r="D104" s="93" t="s">
        <v>179</v>
      </c>
      <c r="E104" s="93" t="s">
        <v>5</v>
      </c>
      <c r="F104" s="93"/>
      <c r="G104" s="16">
        <f>G105+G108+G111</f>
        <v>19458.46</v>
      </c>
      <c r="H104" s="26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44"/>
      <c r="X104" s="65">
        <v>1067.9833</v>
      </c>
      <c r="Y104" s="59">
        <f t="shared" si="20"/>
        <v>5.488529410857797</v>
      </c>
    </row>
    <row r="105" spans="1:25" ht="18.75" customHeight="1" outlineLevel="6" thickBot="1">
      <c r="A105" s="5" t="s">
        <v>123</v>
      </c>
      <c r="B105" s="21">
        <v>951</v>
      </c>
      <c r="C105" s="6" t="s">
        <v>70</v>
      </c>
      <c r="D105" s="6" t="s">
        <v>179</v>
      </c>
      <c r="E105" s="6" t="s">
        <v>122</v>
      </c>
      <c r="F105" s="6"/>
      <c r="G105" s="7">
        <f>G106+G107</f>
        <v>12100.41</v>
      </c>
      <c r="H105" s="32">
        <f aca="true" t="shared" si="22" ref="H105:X106">H106</f>
        <v>0</v>
      </c>
      <c r="I105" s="32">
        <f t="shared" si="22"/>
        <v>0</v>
      </c>
      <c r="J105" s="32">
        <f t="shared" si="22"/>
        <v>0</v>
      </c>
      <c r="K105" s="32">
        <f t="shared" si="22"/>
        <v>0</v>
      </c>
      <c r="L105" s="32">
        <f t="shared" si="22"/>
        <v>0</v>
      </c>
      <c r="M105" s="32">
        <f t="shared" si="22"/>
        <v>0</v>
      </c>
      <c r="N105" s="32">
        <f t="shared" si="22"/>
        <v>0</v>
      </c>
      <c r="O105" s="32">
        <f t="shared" si="22"/>
        <v>0</v>
      </c>
      <c r="P105" s="32">
        <f t="shared" si="22"/>
        <v>0</v>
      </c>
      <c r="Q105" s="32">
        <f t="shared" si="22"/>
        <v>0</v>
      </c>
      <c r="R105" s="32">
        <f t="shared" si="22"/>
        <v>0</v>
      </c>
      <c r="S105" s="32">
        <f t="shared" si="22"/>
        <v>0</v>
      </c>
      <c r="T105" s="32">
        <f t="shared" si="22"/>
        <v>0</v>
      </c>
      <c r="U105" s="32">
        <f t="shared" si="22"/>
        <v>0</v>
      </c>
      <c r="V105" s="32">
        <f t="shared" si="22"/>
        <v>0</v>
      </c>
      <c r="W105" s="32">
        <f t="shared" si="22"/>
        <v>0</v>
      </c>
      <c r="X105" s="67">
        <f>X106</f>
        <v>16240.50148</v>
      </c>
      <c r="Y105" s="59">
        <f t="shared" si="20"/>
        <v>134.2144727327421</v>
      </c>
    </row>
    <row r="106" spans="1:25" ht="16.5" outlineLevel="6" thickBot="1">
      <c r="A106" s="90" t="s">
        <v>100</v>
      </c>
      <c r="B106" s="94">
        <v>951</v>
      </c>
      <c r="C106" s="95" t="s">
        <v>70</v>
      </c>
      <c r="D106" s="95" t="s">
        <v>179</v>
      </c>
      <c r="E106" s="95" t="s">
        <v>124</v>
      </c>
      <c r="F106" s="95"/>
      <c r="G106" s="100">
        <v>12090.41</v>
      </c>
      <c r="H106" s="35">
        <f t="shared" si="22"/>
        <v>0</v>
      </c>
      <c r="I106" s="35">
        <f t="shared" si="22"/>
        <v>0</v>
      </c>
      <c r="J106" s="35">
        <f t="shared" si="22"/>
        <v>0</v>
      </c>
      <c r="K106" s="35">
        <f t="shared" si="22"/>
        <v>0</v>
      </c>
      <c r="L106" s="35">
        <f t="shared" si="22"/>
        <v>0</v>
      </c>
      <c r="M106" s="35">
        <f t="shared" si="22"/>
        <v>0</v>
      </c>
      <c r="N106" s="35">
        <f t="shared" si="22"/>
        <v>0</v>
      </c>
      <c r="O106" s="35">
        <f t="shared" si="22"/>
        <v>0</v>
      </c>
      <c r="P106" s="35">
        <f t="shared" si="22"/>
        <v>0</v>
      </c>
      <c r="Q106" s="35">
        <f t="shared" si="22"/>
        <v>0</v>
      </c>
      <c r="R106" s="35">
        <f t="shared" si="22"/>
        <v>0</v>
      </c>
      <c r="S106" s="35">
        <f t="shared" si="22"/>
        <v>0</v>
      </c>
      <c r="T106" s="35">
        <f t="shared" si="22"/>
        <v>0</v>
      </c>
      <c r="U106" s="35">
        <f t="shared" si="22"/>
        <v>0</v>
      </c>
      <c r="V106" s="35">
        <f t="shared" si="22"/>
        <v>0</v>
      </c>
      <c r="W106" s="35">
        <f t="shared" si="22"/>
        <v>0</v>
      </c>
      <c r="X106" s="71">
        <f t="shared" si="22"/>
        <v>16240.50148</v>
      </c>
      <c r="Y106" s="59">
        <f t="shared" si="20"/>
        <v>134.32548176612704</v>
      </c>
    </row>
    <row r="107" spans="1:25" ht="32.25" outlineLevel="6" thickBot="1">
      <c r="A107" s="90" t="s">
        <v>101</v>
      </c>
      <c r="B107" s="94">
        <v>951</v>
      </c>
      <c r="C107" s="95" t="s">
        <v>70</v>
      </c>
      <c r="D107" s="95" t="s">
        <v>179</v>
      </c>
      <c r="E107" s="95" t="s">
        <v>125</v>
      </c>
      <c r="F107" s="95"/>
      <c r="G107" s="100">
        <v>10</v>
      </c>
      <c r="H107" s="27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45"/>
      <c r="X107" s="65">
        <v>16240.50148</v>
      </c>
      <c r="Y107" s="59">
        <f t="shared" si="20"/>
        <v>162405.0148</v>
      </c>
    </row>
    <row r="108" spans="1:25" ht="32.25" outlineLevel="6" thickBot="1">
      <c r="A108" s="5" t="s">
        <v>108</v>
      </c>
      <c r="B108" s="21">
        <v>951</v>
      </c>
      <c r="C108" s="6" t="s">
        <v>70</v>
      </c>
      <c r="D108" s="6" t="s">
        <v>179</v>
      </c>
      <c r="E108" s="6" t="s">
        <v>102</v>
      </c>
      <c r="F108" s="6"/>
      <c r="G108" s="7">
        <f>G109+G110</f>
        <v>7230.55</v>
      </c>
      <c r="H108" s="88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75"/>
      <c r="Y108" s="59"/>
    </row>
    <row r="109" spans="1:25" ht="32.25" outlineLevel="6" thickBot="1">
      <c r="A109" s="90" t="s">
        <v>109</v>
      </c>
      <c r="B109" s="94">
        <v>951</v>
      </c>
      <c r="C109" s="95" t="s">
        <v>70</v>
      </c>
      <c r="D109" s="95" t="s">
        <v>179</v>
      </c>
      <c r="E109" s="95" t="s">
        <v>103</v>
      </c>
      <c r="F109" s="95"/>
      <c r="G109" s="100">
        <v>0</v>
      </c>
      <c r="H109" s="88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75"/>
      <c r="Y109" s="59"/>
    </row>
    <row r="110" spans="1:25" ht="32.25" outlineLevel="6" thickBot="1">
      <c r="A110" s="90" t="s">
        <v>110</v>
      </c>
      <c r="B110" s="94">
        <v>951</v>
      </c>
      <c r="C110" s="95" t="s">
        <v>70</v>
      </c>
      <c r="D110" s="95" t="s">
        <v>179</v>
      </c>
      <c r="E110" s="95" t="s">
        <v>104</v>
      </c>
      <c r="F110" s="95"/>
      <c r="G110" s="100">
        <v>7230.55</v>
      </c>
      <c r="H110" s="88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75"/>
      <c r="Y110" s="59"/>
    </row>
    <row r="111" spans="1:25" ht="16.5" outlineLevel="6" thickBot="1">
      <c r="A111" s="5" t="s">
        <v>111</v>
      </c>
      <c r="B111" s="21">
        <v>951</v>
      </c>
      <c r="C111" s="6" t="s">
        <v>70</v>
      </c>
      <c r="D111" s="6" t="s">
        <v>179</v>
      </c>
      <c r="E111" s="6" t="s">
        <v>105</v>
      </c>
      <c r="F111" s="6"/>
      <c r="G111" s="7">
        <f>G112+G113</f>
        <v>127.5</v>
      </c>
      <c r="H111" s="88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75"/>
      <c r="Y111" s="59"/>
    </row>
    <row r="112" spans="1:25" ht="32.25" outlineLevel="6" thickBot="1">
      <c r="A112" s="90" t="s">
        <v>112</v>
      </c>
      <c r="B112" s="94">
        <v>951</v>
      </c>
      <c r="C112" s="95" t="s">
        <v>70</v>
      </c>
      <c r="D112" s="95" t="s">
        <v>179</v>
      </c>
      <c r="E112" s="95" t="s">
        <v>106</v>
      </c>
      <c r="F112" s="95"/>
      <c r="G112" s="100">
        <v>114.6</v>
      </c>
      <c r="H112" s="88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75"/>
      <c r="Y112" s="59"/>
    </row>
    <row r="113" spans="1:25" ht="16.5" outlineLevel="6" thickBot="1">
      <c r="A113" s="90" t="s">
        <v>113</v>
      </c>
      <c r="B113" s="94">
        <v>951</v>
      </c>
      <c r="C113" s="95" t="s">
        <v>70</v>
      </c>
      <c r="D113" s="95" t="s">
        <v>179</v>
      </c>
      <c r="E113" s="95" t="s">
        <v>107</v>
      </c>
      <c r="F113" s="95"/>
      <c r="G113" s="100">
        <v>12.9</v>
      </c>
      <c r="H113" s="88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75"/>
      <c r="Y113" s="59"/>
    </row>
    <row r="114" spans="1:25" ht="32.25" outlineLevel="6" thickBot="1">
      <c r="A114" s="117" t="s">
        <v>180</v>
      </c>
      <c r="B114" s="92">
        <v>951</v>
      </c>
      <c r="C114" s="93" t="s">
        <v>70</v>
      </c>
      <c r="D114" s="93" t="s">
        <v>181</v>
      </c>
      <c r="E114" s="93" t="s">
        <v>5</v>
      </c>
      <c r="F114" s="93"/>
      <c r="G114" s="16">
        <f>G115+G118</f>
        <v>1003.4</v>
      </c>
      <c r="H114" s="88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75"/>
      <c r="Y114" s="59"/>
    </row>
    <row r="115" spans="1:25" ht="32.25" outlineLevel="6" thickBot="1">
      <c r="A115" s="5" t="s">
        <v>99</v>
      </c>
      <c r="B115" s="21">
        <v>951</v>
      </c>
      <c r="C115" s="6" t="s">
        <v>70</v>
      </c>
      <c r="D115" s="6" t="s">
        <v>181</v>
      </c>
      <c r="E115" s="6" t="s">
        <v>96</v>
      </c>
      <c r="F115" s="6"/>
      <c r="G115" s="7">
        <f>G116+G117</f>
        <v>885.25</v>
      </c>
      <c r="H115" s="88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75"/>
      <c r="Y115" s="59"/>
    </row>
    <row r="116" spans="1:25" ht="16.5" outlineLevel="6" thickBot="1">
      <c r="A116" s="90" t="s">
        <v>100</v>
      </c>
      <c r="B116" s="94">
        <v>951</v>
      </c>
      <c r="C116" s="95" t="s">
        <v>70</v>
      </c>
      <c r="D116" s="95" t="s">
        <v>181</v>
      </c>
      <c r="E116" s="95" t="s">
        <v>97</v>
      </c>
      <c r="F116" s="95"/>
      <c r="G116" s="100">
        <v>885.25</v>
      </c>
      <c r="H116" s="88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75"/>
      <c r="Y116" s="59"/>
    </row>
    <row r="117" spans="1:25" ht="32.25" outlineLevel="6" thickBot="1">
      <c r="A117" s="90" t="s">
        <v>101</v>
      </c>
      <c r="B117" s="94">
        <v>951</v>
      </c>
      <c r="C117" s="95" t="s">
        <v>70</v>
      </c>
      <c r="D117" s="95" t="s">
        <v>181</v>
      </c>
      <c r="E117" s="95" t="s">
        <v>98</v>
      </c>
      <c r="F117" s="95"/>
      <c r="G117" s="100">
        <v>0</v>
      </c>
      <c r="H117" s="88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75"/>
      <c r="Y117" s="59"/>
    </row>
    <row r="118" spans="1:25" ht="32.25" outlineLevel="6" thickBot="1">
      <c r="A118" s="5" t="s">
        <v>108</v>
      </c>
      <c r="B118" s="21">
        <v>951</v>
      </c>
      <c r="C118" s="6" t="s">
        <v>70</v>
      </c>
      <c r="D118" s="6" t="s">
        <v>181</v>
      </c>
      <c r="E118" s="6" t="s">
        <v>102</v>
      </c>
      <c r="F118" s="6"/>
      <c r="G118" s="7">
        <f>G119+G120</f>
        <v>118.15</v>
      </c>
      <c r="H118" s="88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75"/>
      <c r="Y118" s="59"/>
    </row>
    <row r="119" spans="1:25" ht="32.25" outlineLevel="6" thickBot="1">
      <c r="A119" s="90" t="s">
        <v>109</v>
      </c>
      <c r="B119" s="94">
        <v>951</v>
      </c>
      <c r="C119" s="95" t="s">
        <v>70</v>
      </c>
      <c r="D119" s="95" t="s">
        <v>181</v>
      </c>
      <c r="E119" s="95" t="s">
        <v>103</v>
      </c>
      <c r="F119" s="95"/>
      <c r="G119" s="100">
        <v>0</v>
      </c>
      <c r="H119" s="88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75"/>
      <c r="Y119" s="59"/>
    </row>
    <row r="120" spans="1:25" ht="32.25" outlineLevel="6" thickBot="1">
      <c r="A120" s="90" t="s">
        <v>110</v>
      </c>
      <c r="B120" s="94">
        <v>951</v>
      </c>
      <c r="C120" s="95" t="s">
        <v>70</v>
      </c>
      <c r="D120" s="95" t="s">
        <v>181</v>
      </c>
      <c r="E120" s="95" t="s">
        <v>104</v>
      </c>
      <c r="F120" s="95"/>
      <c r="G120" s="100">
        <v>118.15</v>
      </c>
      <c r="H120" s="88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75"/>
      <c r="Y120" s="59"/>
    </row>
    <row r="121" spans="1:25" ht="34.5" customHeight="1" outlineLevel="6" thickBot="1">
      <c r="A121" s="117" t="s">
        <v>182</v>
      </c>
      <c r="B121" s="92">
        <v>951</v>
      </c>
      <c r="C121" s="93" t="s">
        <v>70</v>
      </c>
      <c r="D121" s="93" t="s">
        <v>183</v>
      </c>
      <c r="E121" s="93" t="s">
        <v>5</v>
      </c>
      <c r="F121" s="93"/>
      <c r="G121" s="16">
        <f>G122+G125</f>
        <v>538</v>
      </c>
      <c r="H121" s="88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75"/>
      <c r="Y121" s="59"/>
    </row>
    <row r="122" spans="1:25" ht="32.25" outlineLevel="6" thickBot="1">
      <c r="A122" s="5" t="s">
        <v>99</v>
      </c>
      <c r="B122" s="21">
        <v>951</v>
      </c>
      <c r="C122" s="6" t="s">
        <v>70</v>
      </c>
      <c r="D122" s="6" t="s">
        <v>183</v>
      </c>
      <c r="E122" s="6" t="s">
        <v>96</v>
      </c>
      <c r="F122" s="6"/>
      <c r="G122" s="7">
        <f>G123+G124</f>
        <v>427.04999999999995</v>
      </c>
      <c r="H122" s="88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75"/>
      <c r="Y122" s="59"/>
    </row>
    <row r="123" spans="1:25" ht="16.5" outlineLevel="6" thickBot="1">
      <c r="A123" s="90" t="s">
        <v>100</v>
      </c>
      <c r="B123" s="94">
        <v>951</v>
      </c>
      <c r="C123" s="95" t="s">
        <v>70</v>
      </c>
      <c r="D123" s="95" t="s">
        <v>183</v>
      </c>
      <c r="E123" s="95" t="s">
        <v>97</v>
      </c>
      <c r="F123" s="95"/>
      <c r="G123" s="100">
        <v>425.15</v>
      </c>
      <c r="H123" s="32">
        <f aca="true" t="shared" si="23" ref="H123:W123">H124</f>
        <v>0</v>
      </c>
      <c r="I123" s="32">
        <f t="shared" si="23"/>
        <v>0</v>
      </c>
      <c r="J123" s="32">
        <f t="shared" si="23"/>
        <v>0</v>
      </c>
      <c r="K123" s="32">
        <f t="shared" si="23"/>
        <v>0</v>
      </c>
      <c r="L123" s="32">
        <f t="shared" si="23"/>
        <v>0</v>
      </c>
      <c r="M123" s="32">
        <f t="shared" si="23"/>
        <v>0</v>
      </c>
      <c r="N123" s="32">
        <f t="shared" si="23"/>
        <v>0</v>
      </c>
      <c r="O123" s="32">
        <f t="shared" si="23"/>
        <v>0</v>
      </c>
      <c r="P123" s="32">
        <f t="shared" si="23"/>
        <v>0</v>
      </c>
      <c r="Q123" s="32">
        <f t="shared" si="23"/>
        <v>0</v>
      </c>
      <c r="R123" s="32">
        <f t="shared" si="23"/>
        <v>0</v>
      </c>
      <c r="S123" s="32">
        <f t="shared" si="23"/>
        <v>0</v>
      </c>
      <c r="T123" s="32">
        <f t="shared" si="23"/>
        <v>0</v>
      </c>
      <c r="U123" s="32">
        <f t="shared" si="23"/>
        <v>0</v>
      </c>
      <c r="V123" s="32">
        <f t="shared" si="23"/>
        <v>0</v>
      </c>
      <c r="W123" s="32">
        <f t="shared" si="23"/>
        <v>0</v>
      </c>
      <c r="X123" s="67">
        <f>X124</f>
        <v>332.248</v>
      </c>
      <c r="Y123" s="59">
        <f>X123/G123*100</f>
        <v>78.1484182053393</v>
      </c>
    </row>
    <row r="124" spans="1:25" ht="32.25" outlineLevel="6" thickBot="1">
      <c r="A124" s="90" t="s">
        <v>101</v>
      </c>
      <c r="B124" s="94">
        <v>951</v>
      </c>
      <c r="C124" s="95" t="s">
        <v>70</v>
      </c>
      <c r="D124" s="95" t="s">
        <v>183</v>
      </c>
      <c r="E124" s="95" t="s">
        <v>98</v>
      </c>
      <c r="F124" s="95"/>
      <c r="G124" s="100">
        <v>1.9</v>
      </c>
      <c r="H124" s="27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45"/>
      <c r="X124" s="65">
        <v>332.248</v>
      </c>
      <c r="Y124" s="59">
        <f>X124/G124*100</f>
        <v>17486.736842105263</v>
      </c>
    </row>
    <row r="125" spans="1:25" ht="32.25" outlineLevel="6" thickBot="1">
      <c r="A125" s="5" t="s">
        <v>108</v>
      </c>
      <c r="B125" s="21">
        <v>951</v>
      </c>
      <c r="C125" s="6" t="s">
        <v>70</v>
      </c>
      <c r="D125" s="6" t="s">
        <v>183</v>
      </c>
      <c r="E125" s="6" t="s">
        <v>102</v>
      </c>
      <c r="F125" s="6"/>
      <c r="G125" s="7">
        <f>G126+G127</f>
        <v>110.95</v>
      </c>
      <c r="H125" s="88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75"/>
      <c r="Y125" s="59"/>
    </row>
    <row r="126" spans="1:25" ht="32.25" outlineLevel="6" thickBot="1">
      <c r="A126" s="90" t="s">
        <v>109</v>
      </c>
      <c r="B126" s="94">
        <v>951</v>
      </c>
      <c r="C126" s="95" t="s">
        <v>70</v>
      </c>
      <c r="D126" s="95" t="s">
        <v>183</v>
      </c>
      <c r="E126" s="95" t="s">
        <v>103</v>
      </c>
      <c r="F126" s="95"/>
      <c r="G126" s="100">
        <v>0</v>
      </c>
      <c r="H126" s="88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75"/>
      <c r="Y126" s="59"/>
    </row>
    <row r="127" spans="1:25" ht="32.25" outlineLevel="6" thickBot="1">
      <c r="A127" s="90" t="s">
        <v>110</v>
      </c>
      <c r="B127" s="94">
        <v>951</v>
      </c>
      <c r="C127" s="95" t="s">
        <v>70</v>
      </c>
      <c r="D127" s="95" t="s">
        <v>183</v>
      </c>
      <c r="E127" s="95" t="s">
        <v>104</v>
      </c>
      <c r="F127" s="95"/>
      <c r="G127" s="100">
        <v>110.95</v>
      </c>
      <c r="H127" s="88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75"/>
      <c r="Y127" s="59"/>
    </row>
    <row r="128" spans="1:25" ht="34.5" customHeight="1" outlineLevel="6" thickBot="1">
      <c r="A128" s="117" t="s">
        <v>184</v>
      </c>
      <c r="B128" s="92">
        <v>951</v>
      </c>
      <c r="C128" s="93" t="s">
        <v>70</v>
      </c>
      <c r="D128" s="93" t="s">
        <v>185</v>
      </c>
      <c r="E128" s="93" t="s">
        <v>5</v>
      </c>
      <c r="F128" s="93"/>
      <c r="G128" s="16">
        <f>G129+G131</f>
        <v>652</v>
      </c>
      <c r="H128" s="88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75"/>
      <c r="Y128" s="59"/>
    </row>
    <row r="129" spans="1:25" ht="32.25" outlineLevel="6" thickBot="1">
      <c r="A129" s="5" t="s">
        <v>99</v>
      </c>
      <c r="B129" s="21">
        <v>951</v>
      </c>
      <c r="C129" s="6" t="s">
        <v>70</v>
      </c>
      <c r="D129" s="6" t="s">
        <v>185</v>
      </c>
      <c r="E129" s="6" t="s">
        <v>96</v>
      </c>
      <c r="F129" s="6"/>
      <c r="G129" s="7">
        <f>G130</f>
        <v>609.7</v>
      </c>
      <c r="H129" s="88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75"/>
      <c r="Y129" s="59"/>
    </row>
    <row r="130" spans="1:25" ht="16.5" outlineLevel="6" thickBot="1">
      <c r="A130" s="90" t="s">
        <v>100</v>
      </c>
      <c r="B130" s="94">
        <v>951</v>
      </c>
      <c r="C130" s="95" t="s">
        <v>70</v>
      </c>
      <c r="D130" s="95" t="s">
        <v>185</v>
      </c>
      <c r="E130" s="95" t="s">
        <v>97</v>
      </c>
      <c r="F130" s="118"/>
      <c r="G130" s="100">
        <v>609.7</v>
      </c>
      <c r="H130" s="32">
        <f aca="true" t="shared" si="24" ref="H130:W130">H131</f>
        <v>0</v>
      </c>
      <c r="I130" s="32">
        <f t="shared" si="24"/>
        <v>0</v>
      </c>
      <c r="J130" s="32">
        <f t="shared" si="24"/>
        <v>0</v>
      </c>
      <c r="K130" s="32">
        <f t="shared" si="24"/>
        <v>0</v>
      </c>
      <c r="L130" s="32">
        <f t="shared" si="24"/>
        <v>0</v>
      </c>
      <c r="M130" s="32">
        <f t="shared" si="24"/>
        <v>0</v>
      </c>
      <c r="N130" s="32">
        <f t="shared" si="24"/>
        <v>0</v>
      </c>
      <c r="O130" s="32">
        <f t="shared" si="24"/>
        <v>0</v>
      </c>
      <c r="P130" s="32">
        <f t="shared" si="24"/>
        <v>0</v>
      </c>
      <c r="Q130" s="32">
        <f t="shared" si="24"/>
        <v>0</v>
      </c>
      <c r="R130" s="32">
        <f t="shared" si="24"/>
        <v>0</v>
      </c>
      <c r="S130" s="32">
        <f t="shared" si="24"/>
        <v>0</v>
      </c>
      <c r="T130" s="32">
        <f t="shared" si="24"/>
        <v>0</v>
      </c>
      <c r="U130" s="32">
        <f t="shared" si="24"/>
        <v>0</v>
      </c>
      <c r="V130" s="32">
        <f t="shared" si="24"/>
        <v>0</v>
      </c>
      <c r="W130" s="32">
        <f t="shared" si="24"/>
        <v>0</v>
      </c>
      <c r="X130" s="67">
        <f>X131</f>
        <v>330.176</v>
      </c>
      <c r="Y130" s="59">
        <f>X130/G130*100</f>
        <v>54.15384615384615</v>
      </c>
    </row>
    <row r="131" spans="1:25" ht="32.25" outlineLevel="6" thickBot="1">
      <c r="A131" s="5" t="s">
        <v>108</v>
      </c>
      <c r="B131" s="21">
        <v>951</v>
      </c>
      <c r="C131" s="6" t="s">
        <v>70</v>
      </c>
      <c r="D131" s="6" t="s">
        <v>185</v>
      </c>
      <c r="E131" s="6" t="s">
        <v>102</v>
      </c>
      <c r="F131" s="119"/>
      <c r="G131" s="7">
        <f>G132+G133</f>
        <v>42.3</v>
      </c>
      <c r="H131" s="27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45"/>
      <c r="X131" s="65">
        <v>330.176</v>
      </c>
      <c r="Y131" s="59">
        <f>X131/G131*100</f>
        <v>780.5579196217494</v>
      </c>
    </row>
    <row r="132" spans="1:25" ht="32.25" outlineLevel="6" thickBot="1">
      <c r="A132" s="90" t="s">
        <v>109</v>
      </c>
      <c r="B132" s="94">
        <v>951</v>
      </c>
      <c r="C132" s="95" t="s">
        <v>70</v>
      </c>
      <c r="D132" s="95" t="s">
        <v>185</v>
      </c>
      <c r="E132" s="95" t="s">
        <v>103</v>
      </c>
      <c r="F132" s="118"/>
      <c r="G132" s="100">
        <v>0</v>
      </c>
      <c r="H132" s="88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75"/>
      <c r="Y132" s="59"/>
    </row>
    <row r="133" spans="1:25" ht="32.25" outlineLevel="6" thickBot="1">
      <c r="A133" s="90" t="s">
        <v>110</v>
      </c>
      <c r="B133" s="94">
        <v>951</v>
      </c>
      <c r="C133" s="95" t="s">
        <v>70</v>
      </c>
      <c r="D133" s="95" t="s">
        <v>185</v>
      </c>
      <c r="E133" s="95" t="s">
        <v>104</v>
      </c>
      <c r="F133" s="118"/>
      <c r="G133" s="100">
        <v>42.3</v>
      </c>
      <c r="H133" s="88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75"/>
      <c r="Y133" s="59"/>
    </row>
    <row r="134" spans="1:25" ht="32.25" outlineLevel="6" thickBot="1">
      <c r="A134" s="13" t="s">
        <v>186</v>
      </c>
      <c r="B134" s="19">
        <v>951</v>
      </c>
      <c r="C134" s="11" t="s">
        <v>70</v>
      </c>
      <c r="D134" s="11" t="s">
        <v>6</v>
      </c>
      <c r="E134" s="11" t="s">
        <v>5</v>
      </c>
      <c r="F134" s="11"/>
      <c r="G134" s="12">
        <f>G142+G149+G135</f>
        <v>335.1</v>
      </c>
      <c r="H134" s="88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75"/>
      <c r="Y134" s="59"/>
    </row>
    <row r="135" spans="1:25" ht="48" outlineLevel="6" thickBot="1">
      <c r="A135" s="117" t="s">
        <v>325</v>
      </c>
      <c r="B135" s="92">
        <v>951</v>
      </c>
      <c r="C135" s="110" t="s">
        <v>70</v>
      </c>
      <c r="D135" s="110" t="s">
        <v>321</v>
      </c>
      <c r="E135" s="110" t="s">
        <v>5</v>
      </c>
      <c r="F135" s="110"/>
      <c r="G135" s="126">
        <f>G136+G139</f>
        <v>125.1</v>
      </c>
      <c r="H135" s="88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75"/>
      <c r="Y135" s="59"/>
    </row>
    <row r="136" spans="1:25" ht="36.75" customHeight="1" outlineLevel="6" thickBot="1">
      <c r="A136" s="5" t="s">
        <v>326</v>
      </c>
      <c r="B136" s="21">
        <v>951</v>
      </c>
      <c r="C136" s="6" t="s">
        <v>70</v>
      </c>
      <c r="D136" s="6" t="s">
        <v>322</v>
      </c>
      <c r="E136" s="6" t="s">
        <v>5</v>
      </c>
      <c r="F136" s="11"/>
      <c r="G136" s="7">
        <f>G137</f>
        <v>70.5</v>
      </c>
      <c r="H136" s="88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75"/>
      <c r="Y136" s="59"/>
    </row>
    <row r="137" spans="1:25" ht="32.25" outlineLevel="6" thickBot="1">
      <c r="A137" s="90" t="s">
        <v>108</v>
      </c>
      <c r="B137" s="94">
        <v>951</v>
      </c>
      <c r="C137" s="95" t="s">
        <v>70</v>
      </c>
      <c r="D137" s="95" t="s">
        <v>322</v>
      </c>
      <c r="E137" s="95" t="s">
        <v>102</v>
      </c>
      <c r="F137" s="11"/>
      <c r="G137" s="100">
        <f>G138</f>
        <v>70.5</v>
      </c>
      <c r="H137" s="88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75"/>
      <c r="Y137" s="59"/>
    </row>
    <row r="138" spans="1:25" ht="32.25" outlineLevel="6" thickBot="1">
      <c r="A138" s="90" t="s">
        <v>110</v>
      </c>
      <c r="B138" s="94">
        <v>951</v>
      </c>
      <c r="C138" s="95" t="s">
        <v>70</v>
      </c>
      <c r="D138" s="95" t="s">
        <v>322</v>
      </c>
      <c r="E138" s="95" t="s">
        <v>104</v>
      </c>
      <c r="F138" s="11"/>
      <c r="G138" s="100">
        <v>70.5</v>
      </c>
      <c r="H138" s="88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75"/>
      <c r="Y138" s="59"/>
    </row>
    <row r="139" spans="1:25" ht="48" outlineLevel="6" thickBot="1">
      <c r="A139" s="5" t="s">
        <v>324</v>
      </c>
      <c r="B139" s="21">
        <v>951</v>
      </c>
      <c r="C139" s="6" t="s">
        <v>70</v>
      </c>
      <c r="D139" s="6" t="s">
        <v>323</v>
      </c>
      <c r="E139" s="6" t="s">
        <v>5</v>
      </c>
      <c r="F139" s="11"/>
      <c r="G139" s="7">
        <f>G140</f>
        <v>54.6</v>
      </c>
      <c r="H139" s="88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75"/>
      <c r="Y139" s="59"/>
    </row>
    <row r="140" spans="1:25" ht="32.25" outlineLevel="6" thickBot="1">
      <c r="A140" s="90" t="s">
        <v>108</v>
      </c>
      <c r="B140" s="94">
        <v>951</v>
      </c>
      <c r="C140" s="95" t="s">
        <v>70</v>
      </c>
      <c r="D140" s="95" t="s">
        <v>323</v>
      </c>
      <c r="E140" s="95" t="s">
        <v>102</v>
      </c>
      <c r="F140" s="11"/>
      <c r="G140" s="100">
        <f>G141</f>
        <v>54.6</v>
      </c>
      <c r="H140" s="88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75"/>
      <c r="Y140" s="59"/>
    </row>
    <row r="141" spans="1:25" ht="32.25" outlineLevel="6" thickBot="1">
      <c r="A141" s="90" t="s">
        <v>110</v>
      </c>
      <c r="B141" s="94">
        <v>951</v>
      </c>
      <c r="C141" s="95" t="s">
        <v>70</v>
      </c>
      <c r="D141" s="95" t="s">
        <v>323</v>
      </c>
      <c r="E141" s="95" t="s">
        <v>104</v>
      </c>
      <c r="F141" s="11"/>
      <c r="G141" s="100">
        <v>54.6</v>
      </c>
      <c r="H141" s="88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75"/>
      <c r="Y141" s="59"/>
    </row>
    <row r="142" spans="1:25" ht="32.25" outlineLevel="6" thickBot="1">
      <c r="A142" s="96" t="s">
        <v>187</v>
      </c>
      <c r="B142" s="92">
        <v>951</v>
      </c>
      <c r="C142" s="93" t="s">
        <v>70</v>
      </c>
      <c r="D142" s="93" t="s">
        <v>42</v>
      </c>
      <c r="E142" s="93" t="s">
        <v>5</v>
      </c>
      <c r="F142" s="93"/>
      <c r="G142" s="16">
        <f>G143+G146</f>
        <v>110</v>
      </c>
      <c r="H142" s="88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75"/>
      <c r="Y142" s="59"/>
    </row>
    <row r="143" spans="1:25" ht="48" outlineLevel="6" thickBot="1">
      <c r="A143" s="5" t="s">
        <v>188</v>
      </c>
      <c r="B143" s="21">
        <v>951</v>
      </c>
      <c r="C143" s="6" t="s">
        <v>70</v>
      </c>
      <c r="D143" s="6" t="s">
        <v>189</v>
      </c>
      <c r="E143" s="6" t="s">
        <v>5</v>
      </c>
      <c r="F143" s="6"/>
      <c r="G143" s="7">
        <f>G144</f>
        <v>100</v>
      </c>
      <c r="H143" s="88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75"/>
      <c r="Y143" s="59"/>
    </row>
    <row r="144" spans="1:25" ht="32.25" outlineLevel="6" thickBot="1">
      <c r="A144" s="90" t="s">
        <v>108</v>
      </c>
      <c r="B144" s="94">
        <v>951</v>
      </c>
      <c r="C144" s="95" t="s">
        <v>70</v>
      </c>
      <c r="D144" s="95" t="s">
        <v>189</v>
      </c>
      <c r="E144" s="95" t="s">
        <v>102</v>
      </c>
      <c r="F144" s="95"/>
      <c r="G144" s="100">
        <f>G145</f>
        <v>100</v>
      </c>
      <c r="H144" s="32">
        <f aca="true" t="shared" si="25" ref="H144:W144">H145</f>
        <v>0</v>
      </c>
      <c r="I144" s="32">
        <f t="shared" si="25"/>
        <v>0</v>
      </c>
      <c r="J144" s="32">
        <f t="shared" si="25"/>
        <v>0</v>
      </c>
      <c r="K144" s="32">
        <f t="shared" si="25"/>
        <v>0</v>
      </c>
      <c r="L144" s="32">
        <f t="shared" si="25"/>
        <v>0</v>
      </c>
      <c r="M144" s="32">
        <f t="shared" si="25"/>
        <v>0</v>
      </c>
      <c r="N144" s="32">
        <f t="shared" si="25"/>
        <v>0</v>
      </c>
      <c r="O144" s="32">
        <f t="shared" si="25"/>
        <v>0</v>
      </c>
      <c r="P144" s="32">
        <f t="shared" si="25"/>
        <v>0</v>
      </c>
      <c r="Q144" s="32">
        <f t="shared" si="25"/>
        <v>0</v>
      </c>
      <c r="R144" s="32">
        <f t="shared" si="25"/>
        <v>0</v>
      </c>
      <c r="S144" s="32">
        <f t="shared" si="25"/>
        <v>0</v>
      </c>
      <c r="T144" s="32">
        <f t="shared" si="25"/>
        <v>0</v>
      </c>
      <c r="U144" s="32">
        <f t="shared" si="25"/>
        <v>0</v>
      </c>
      <c r="V144" s="32">
        <f t="shared" si="25"/>
        <v>0</v>
      </c>
      <c r="W144" s="32">
        <f t="shared" si="25"/>
        <v>0</v>
      </c>
      <c r="X144" s="67">
        <f>X145</f>
        <v>409.75398</v>
      </c>
      <c r="Y144" s="59">
        <f>X144/G144*100</f>
        <v>409.75397999999996</v>
      </c>
    </row>
    <row r="145" spans="1:25" ht="32.25" outlineLevel="6" thickBot="1">
      <c r="A145" s="90" t="s">
        <v>110</v>
      </c>
      <c r="B145" s="94">
        <v>951</v>
      </c>
      <c r="C145" s="95" t="s">
        <v>70</v>
      </c>
      <c r="D145" s="95" t="s">
        <v>189</v>
      </c>
      <c r="E145" s="95" t="s">
        <v>104</v>
      </c>
      <c r="F145" s="95"/>
      <c r="G145" s="100">
        <v>100</v>
      </c>
      <c r="H145" s="27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45"/>
      <c r="X145" s="65">
        <v>409.75398</v>
      </c>
      <c r="Y145" s="59">
        <f>X145/G145*100</f>
        <v>409.75397999999996</v>
      </c>
    </row>
    <row r="146" spans="1:25" ht="32.25" outlineLevel="6" thickBot="1">
      <c r="A146" s="5" t="s">
        <v>190</v>
      </c>
      <c r="B146" s="21">
        <v>951</v>
      </c>
      <c r="C146" s="6" t="s">
        <v>70</v>
      </c>
      <c r="D146" s="6" t="s">
        <v>191</v>
      </c>
      <c r="E146" s="6" t="s">
        <v>5</v>
      </c>
      <c r="F146" s="6"/>
      <c r="G146" s="7">
        <f>G147</f>
        <v>10</v>
      </c>
      <c r="H146" s="88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75"/>
      <c r="Y146" s="59"/>
    </row>
    <row r="147" spans="1:25" ht="32.25" outlineLevel="6" thickBot="1">
      <c r="A147" s="90" t="s">
        <v>108</v>
      </c>
      <c r="B147" s="94">
        <v>951</v>
      </c>
      <c r="C147" s="95" t="s">
        <v>70</v>
      </c>
      <c r="D147" s="95" t="s">
        <v>191</v>
      </c>
      <c r="E147" s="95" t="s">
        <v>102</v>
      </c>
      <c r="F147" s="95"/>
      <c r="G147" s="100">
        <f>G148</f>
        <v>10</v>
      </c>
      <c r="H147" s="88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75"/>
      <c r="Y147" s="59"/>
    </row>
    <row r="148" spans="1:25" ht="32.25" outlineLevel="6" thickBot="1">
      <c r="A148" s="90" t="s">
        <v>110</v>
      </c>
      <c r="B148" s="94">
        <v>951</v>
      </c>
      <c r="C148" s="95" t="s">
        <v>70</v>
      </c>
      <c r="D148" s="95" t="s">
        <v>191</v>
      </c>
      <c r="E148" s="95" t="s">
        <v>104</v>
      </c>
      <c r="F148" s="95"/>
      <c r="G148" s="100">
        <v>10</v>
      </c>
      <c r="H148" s="88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75"/>
      <c r="Y148" s="59"/>
    </row>
    <row r="149" spans="1:25" ht="32.25" outlineLevel="6" thickBot="1">
      <c r="A149" s="96" t="s">
        <v>126</v>
      </c>
      <c r="B149" s="92">
        <v>951</v>
      </c>
      <c r="C149" s="93" t="s">
        <v>70</v>
      </c>
      <c r="D149" s="93" t="s">
        <v>192</v>
      </c>
      <c r="E149" s="93" t="s">
        <v>5</v>
      </c>
      <c r="F149" s="93"/>
      <c r="G149" s="16">
        <f>G150</f>
        <v>100</v>
      </c>
      <c r="H149" s="88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75"/>
      <c r="Y149" s="59"/>
    </row>
    <row r="150" spans="1:25" ht="48" outlineLevel="6" thickBot="1">
      <c r="A150" s="5" t="s">
        <v>193</v>
      </c>
      <c r="B150" s="21">
        <v>951</v>
      </c>
      <c r="C150" s="6" t="s">
        <v>70</v>
      </c>
      <c r="D150" s="6" t="s">
        <v>194</v>
      </c>
      <c r="E150" s="6" t="s">
        <v>5</v>
      </c>
      <c r="F150" s="6"/>
      <c r="G150" s="7">
        <f>G151</f>
        <v>100</v>
      </c>
      <c r="H150" s="40">
        <f aca="true" t="shared" si="26" ref="H150:X152">H151</f>
        <v>0</v>
      </c>
      <c r="I150" s="40">
        <f t="shared" si="26"/>
        <v>0</v>
      </c>
      <c r="J150" s="40">
        <f t="shared" si="26"/>
        <v>0</v>
      </c>
      <c r="K150" s="40">
        <f t="shared" si="26"/>
        <v>0</v>
      </c>
      <c r="L150" s="40">
        <f t="shared" si="26"/>
        <v>0</v>
      </c>
      <c r="M150" s="40">
        <f t="shared" si="26"/>
        <v>0</v>
      </c>
      <c r="N150" s="40">
        <f t="shared" si="26"/>
        <v>0</v>
      </c>
      <c r="O150" s="40">
        <f t="shared" si="26"/>
        <v>0</v>
      </c>
      <c r="P150" s="40">
        <f t="shared" si="26"/>
        <v>0</v>
      </c>
      <c r="Q150" s="40">
        <f t="shared" si="26"/>
        <v>0</v>
      </c>
      <c r="R150" s="40">
        <f t="shared" si="26"/>
        <v>0</v>
      </c>
      <c r="S150" s="40">
        <f t="shared" si="26"/>
        <v>0</v>
      </c>
      <c r="T150" s="40">
        <f t="shared" si="26"/>
        <v>0</v>
      </c>
      <c r="U150" s="40">
        <f t="shared" si="26"/>
        <v>0</v>
      </c>
      <c r="V150" s="40">
        <f t="shared" si="26"/>
        <v>0</v>
      </c>
      <c r="W150" s="40">
        <f t="shared" si="26"/>
        <v>0</v>
      </c>
      <c r="X150" s="72">
        <f t="shared" si="26"/>
        <v>1027.32</v>
      </c>
      <c r="Y150" s="59">
        <f aca="true" t="shared" si="27" ref="Y150:Y158">X150/G150*100</f>
        <v>1027.32</v>
      </c>
    </row>
    <row r="151" spans="1:25" ht="32.25" outlineLevel="6" thickBot="1">
      <c r="A151" s="90" t="s">
        <v>108</v>
      </c>
      <c r="B151" s="94">
        <v>951</v>
      </c>
      <c r="C151" s="95" t="s">
        <v>70</v>
      </c>
      <c r="D151" s="95" t="s">
        <v>194</v>
      </c>
      <c r="E151" s="95" t="s">
        <v>102</v>
      </c>
      <c r="F151" s="95"/>
      <c r="G151" s="100">
        <f>G152</f>
        <v>100</v>
      </c>
      <c r="H151" s="32">
        <f t="shared" si="26"/>
        <v>0</v>
      </c>
      <c r="I151" s="32">
        <f t="shared" si="26"/>
        <v>0</v>
      </c>
      <c r="J151" s="32">
        <f t="shared" si="26"/>
        <v>0</v>
      </c>
      <c r="K151" s="32">
        <f t="shared" si="26"/>
        <v>0</v>
      </c>
      <c r="L151" s="32">
        <f t="shared" si="26"/>
        <v>0</v>
      </c>
      <c r="M151" s="32">
        <f t="shared" si="26"/>
        <v>0</v>
      </c>
      <c r="N151" s="32">
        <f t="shared" si="26"/>
        <v>0</v>
      </c>
      <c r="O151" s="32">
        <f t="shared" si="26"/>
        <v>0</v>
      </c>
      <c r="P151" s="32">
        <f t="shared" si="26"/>
        <v>0</v>
      </c>
      <c r="Q151" s="32">
        <f t="shared" si="26"/>
        <v>0</v>
      </c>
      <c r="R151" s="32">
        <f t="shared" si="26"/>
        <v>0</v>
      </c>
      <c r="S151" s="32">
        <f t="shared" si="26"/>
        <v>0</v>
      </c>
      <c r="T151" s="32">
        <f t="shared" si="26"/>
        <v>0</v>
      </c>
      <c r="U151" s="32">
        <f t="shared" si="26"/>
        <v>0</v>
      </c>
      <c r="V151" s="32">
        <f t="shared" si="26"/>
        <v>0</v>
      </c>
      <c r="W151" s="32">
        <f t="shared" si="26"/>
        <v>0</v>
      </c>
      <c r="X151" s="67">
        <f t="shared" si="26"/>
        <v>1027.32</v>
      </c>
      <c r="Y151" s="59">
        <f t="shared" si="27"/>
        <v>1027.32</v>
      </c>
    </row>
    <row r="152" spans="1:25" ht="32.25" outlineLevel="6" thickBot="1">
      <c r="A152" s="90" t="s">
        <v>110</v>
      </c>
      <c r="B152" s="94">
        <v>951</v>
      </c>
      <c r="C152" s="95" t="s">
        <v>70</v>
      </c>
      <c r="D152" s="95" t="s">
        <v>194</v>
      </c>
      <c r="E152" s="95" t="s">
        <v>104</v>
      </c>
      <c r="F152" s="95"/>
      <c r="G152" s="100">
        <v>100</v>
      </c>
      <c r="H152" s="34">
        <f t="shared" si="26"/>
        <v>0</v>
      </c>
      <c r="I152" s="34">
        <f t="shared" si="26"/>
        <v>0</v>
      </c>
      <c r="J152" s="34">
        <f t="shared" si="26"/>
        <v>0</v>
      </c>
      <c r="K152" s="34">
        <f t="shared" si="26"/>
        <v>0</v>
      </c>
      <c r="L152" s="34">
        <f t="shared" si="26"/>
        <v>0</v>
      </c>
      <c r="M152" s="34">
        <f t="shared" si="26"/>
        <v>0</v>
      </c>
      <c r="N152" s="34">
        <f t="shared" si="26"/>
        <v>0</v>
      </c>
      <c r="O152" s="34">
        <f t="shared" si="26"/>
        <v>0</v>
      </c>
      <c r="P152" s="34">
        <f t="shared" si="26"/>
        <v>0</v>
      </c>
      <c r="Q152" s="34">
        <f t="shared" si="26"/>
        <v>0</v>
      </c>
      <c r="R152" s="34">
        <f t="shared" si="26"/>
        <v>0</v>
      </c>
      <c r="S152" s="34">
        <f t="shared" si="26"/>
        <v>0</v>
      </c>
      <c r="T152" s="34">
        <f t="shared" si="26"/>
        <v>0</v>
      </c>
      <c r="U152" s="34">
        <f t="shared" si="26"/>
        <v>0</v>
      </c>
      <c r="V152" s="34">
        <f t="shared" si="26"/>
        <v>0</v>
      </c>
      <c r="W152" s="34">
        <f t="shared" si="26"/>
        <v>0</v>
      </c>
      <c r="X152" s="68">
        <f t="shared" si="26"/>
        <v>1027.32</v>
      </c>
      <c r="Y152" s="59">
        <f t="shared" si="27"/>
        <v>1027.32</v>
      </c>
    </row>
    <row r="153" spans="1:25" ht="16.5" outlineLevel="6" thickBot="1">
      <c r="A153" s="120" t="s">
        <v>195</v>
      </c>
      <c r="B153" s="134">
        <v>951</v>
      </c>
      <c r="C153" s="39" t="s">
        <v>196</v>
      </c>
      <c r="D153" s="39" t="s">
        <v>6</v>
      </c>
      <c r="E153" s="39" t="s">
        <v>5</v>
      </c>
      <c r="F153" s="121"/>
      <c r="G153" s="122">
        <f>G154</f>
        <v>1580.48</v>
      </c>
      <c r="H153" s="27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45"/>
      <c r="X153" s="65">
        <v>1027.32</v>
      </c>
      <c r="Y153" s="59">
        <f t="shared" si="27"/>
        <v>65.00050617533914</v>
      </c>
    </row>
    <row r="154" spans="1:25" ht="18" customHeight="1" outlineLevel="6" thickBot="1">
      <c r="A154" s="30" t="s">
        <v>85</v>
      </c>
      <c r="B154" s="19">
        <v>951</v>
      </c>
      <c r="C154" s="9" t="s">
        <v>86</v>
      </c>
      <c r="D154" s="9" t="s">
        <v>6</v>
      </c>
      <c r="E154" s="9" t="s">
        <v>5</v>
      </c>
      <c r="F154" s="123" t="s">
        <v>5</v>
      </c>
      <c r="G154" s="31">
        <f>G155</f>
        <v>1580.48</v>
      </c>
      <c r="H154" s="29" t="e">
        <f>H155+#REF!</f>
        <v>#REF!</v>
      </c>
      <c r="I154" s="29" t="e">
        <f>I155+#REF!</f>
        <v>#REF!</v>
      </c>
      <c r="J154" s="29" t="e">
        <f>J155+#REF!</f>
        <v>#REF!</v>
      </c>
      <c r="K154" s="29" t="e">
        <f>K155+#REF!</f>
        <v>#REF!</v>
      </c>
      <c r="L154" s="29" t="e">
        <f>L155+#REF!</f>
        <v>#REF!</v>
      </c>
      <c r="M154" s="29" t="e">
        <f>M155+#REF!</f>
        <v>#REF!</v>
      </c>
      <c r="N154" s="29" t="e">
        <f>N155+#REF!</f>
        <v>#REF!</v>
      </c>
      <c r="O154" s="29" t="e">
        <f>O155+#REF!</f>
        <v>#REF!</v>
      </c>
      <c r="P154" s="29" t="e">
        <f>P155+#REF!</f>
        <v>#REF!</v>
      </c>
      <c r="Q154" s="29" t="e">
        <f>Q155+#REF!</f>
        <v>#REF!</v>
      </c>
      <c r="R154" s="29" t="e">
        <f>R155+#REF!</f>
        <v>#REF!</v>
      </c>
      <c r="S154" s="29" t="e">
        <f>S155+#REF!</f>
        <v>#REF!</v>
      </c>
      <c r="T154" s="29" t="e">
        <f>T155+#REF!</f>
        <v>#REF!</v>
      </c>
      <c r="U154" s="29" t="e">
        <f>U155+#REF!</f>
        <v>#REF!</v>
      </c>
      <c r="V154" s="29" t="e">
        <f>V155+#REF!</f>
        <v>#REF!</v>
      </c>
      <c r="W154" s="29" t="e">
        <f>W155+#REF!</f>
        <v>#REF!</v>
      </c>
      <c r="X154" s="73" t="e">
        <f>X155+#REF!</f>
        <v>#REF!</v>
      </c>
      <c r="Y154" s="59" t="e">
        <f t="shared" si="27"/>
        <v>#REF!</v>
      </c>
    </row>
    <row r="155" spans="1:25" ht="34.5" customHeight="1" outlineLevel="3" thickBot="1">
      <c r="A155" s="115" t="s">
        <v>160</v>
      </c>
      <c r="B155" s="19">
        <v>951</v>
      </c>
      <c r="C155" s="11" t="s">
        <v>86</v>
      </c>
      <c r="D155" s="11" t="s">
        <v>161</v>
      </c>
      <c r="E155" s="11" t="s">
        <v>5</v>
      </c>
      <c r="F155" s="124"/>
      <c r="G155" s="32">
        <f>G156</f>
        <v>1580.48</v>
      </c>
      <c r="H155" s="31">
        <f aca="true" t="shared" si="28" ref="H155:X157">H156</f>
        <v>0</v>
      </c>
      <c r="I155" s="31">
        <f t="shared" si="28"/>
        <v>0</v>
      </c>
      <c r="J155" s="31">
        <f t="shared" si="28"/>
        <v>0</v>
      </c>
      <c r="K155" s="31">
        <f t="shared" si="28"/>
        <v>0</v>
      </c>
      <c r="L155" s="31">
        <f t="shared" si="28"/>
        <v>0</v>
      </c>
      <c r="M155" s="31">
        <f t="shared" si="28"/>
        <v>0</v>
      </c>
      <c r="N155" s="31">
        <f t="shared" si="28"/>
        <v>0</v>
      </c>
      <c r="O155" s="31">
        <f t="shared" si="28"/>
        <v>0</v>
      </c>
      <c r="P155" s="31">
        <f t="shared" si="28"/>
        <v>0</v>
      </c>
      <c r="Q155" s="31">
        <f t="shared" si="28"/>
        <v>0</v>
      </c>
      <c r="R155" s="31">
        <f t="shared" si="28"/>
        <v>0</v>
      </c>
      <c r="S155" s="31">
        <f t="shared" si="28"/>
        <v>0</v>
      </c>
      <c r="T155" s="31">
        <f t="shared" si="28"/>
        <v>0</v>
      </c>
      <c r="U155" s="31">
        <f t="shared" si="28"/>
        <v>0</v>
      </c>
      <c r="V155" s="31">
        <f t="shared" si="28"/>
        <v>0</v>
      </c>
      <c r="W155" s="31">
        <f t="shared" si="28"/>
        <v>0</v>
      </c>
      <c r="X155" s="66">
        <f t="shared" si="28"/>
        <v>67.348</v>
      </c>
      <c r="Y155" s="59">
        <f t="shared" si="27"/>
        <v>4.261237092528852</v>
      </c>
    </row>
    <row r="156" spans="1:25" ht="18.75" customHeight="1" outlineLevel="3" thickBot="1">
      <c r="A156" s="115" t="s">
        <v>162</v>
      </c>
      <c r="B156" s="19">
        <v>951</v>
      </c>
      <c r="C156" s="11" t="s">
        <v>86</v>
      </c>
      <c r="D156" s="11" t="s">
        <v>163</v>
      </c>
      <c r="E156" s="11" t="s">
        <v>5</v>
      </c>
      <c r="F156" s="124"/>
      <c r="G156" s="32">
        <f>G157</f>
        <v>1580.48</v>
      </c>
      <c r="H156" s="32">
        <f t="shared" si="28"/>
        <v>0</v>
      </c>
      <c r="I156" s="32">
        <f t="shared" si="28"/>
        <v>0</v>
      </c>
      <c r="J156" s="32">
        <f t="shared" si="28"/>
        <v>0</v>
      </c>
      <c r="K156" s="32">
        <f t="shared" si="28"/>
        <v>0</v>
      </c>
      <c r="L156" s="32">
        <f t="shared" si="28"/>
        <v>0</v>
      </c>
      <c r="M156" s="32">
        <f t="shared" si="28"/>
        <v>0</v>
      </c>
      <c r="N156" s="32">
        <f t="shared" si="28"/>
        <v>0</v>
      </c>
      <c r="O156" s="32">
        <f t="shared" si="28"/>
        <v>0</v>
      </c>
      <c r="P156" s="32">
        <f t="shared" si="28"/>
        <v>0</v>
      </c>
      <c r="Q156" s="32">
        <f t="shared" si="28"/>
        <v>0</v>
      </c>
      <c r="R156" s="32">
        <f t="shared" si="28"/>
        <v>0</v>
      </c>
      <c r="S156" s="32">
        <f t="shared" si="28"/>
        <v>0</v>
      </c>
      <c r="T156" s="32">
        <f t="shared" si="28"/>
        <v>0</v>
      </c>
      <c r="U156" s="32">
        <f t="shared" si="28"/>
        <v>0</v>
      </c>
      <c r="V156" s="32">
        <f t="shared" si="28"/>
        <v>0</v>
      </c>
      <c r="W156" s="32">
        <f t="shared" si="28"/>
        <v>0</v>
      </c>
      <c r="X156" s="67">
        <f t="shared" si="28"/>
        <v>67.348</v>
      </c>
      <c r="Y156" s="59">
        <f t="shared" si="27"/>
        <v>4.261237092528852</v>
      </c>
    </row>
    <row r="157" spans="1:25" ht="33.75" customHeight="1" outlineLevel="4" thickBot="1">
      <c r="A157" s="91" t="s">
        <v>39</v>
      </c>
      <c r="B157" s="92">
        <v>951</v>
      </c>
      <c r="C157" s="93" t="s">
        <v>86</v>
      </c>
      <c r="D157" s="93" t="s">
        <v>197</v>
      </c>
      <c r="E157" s="93" t="s">
        <v>5</v>
      </c>
      <c r="F157" s="125" t="s">
        <v>5</v>
      </c>
      <c r="G157" s="35">
        <f>G158</f>
        <v>1580.48</v>
      </c>
      <c r="H157" s="34">
        <f t="shared" si="28"/>
        <v>0</v>
      </c>
      <c r="I157" s="34">
        <f t="shared" si="28"/>
        <v>0</v>
      </c>
      <c r="J157" s="34">
        <f t="shared" si="28"/>
        <v>0</v>
      </c>
      <c r="K157" s="34">
        <f t="shared" si="28"/>
        <v>0</v>
      </c>
      <c r="L157" s="34">
        <f t="shared" si="28"/>
        <v>0</v>
      </c>
      <c r="M157" s="34">
        <f t="shared" si="28"/>
        <v>0</v>
      </c>
      <c r="N157" s="34">
        <f t="shared" si="28"/>
        <v>0</v>
      </c>
      <c r="O157" s="34">
        <f t="shared" si="28"/>
        <v>0</v>
      </c>
      <c r="P157" s="34">
        <f t="shared" si="28"/>
        <v>0</v>
      </c>
      <c r="Q157" s="34">
        <f t="shared" si="28"/>
        <v>0</v>
      </c>
      <c r="R157" s="34">
        <f t="shared" si="28"/>
        <v>0</v>
      </c>
      <c r="S157" s="34">
        <f t="shared" si="28"/>
        <v>0</v>
      </c>
      <c r="T157" s="34">
        <f t="shared" si="28"/>
        <v>0</v>
      </c>
      <c r="U157" s="34">
        <f t="shared" si="28"/>
        <v>0</v>
      </c>
      <c r="V157" s="34">
        <f t="shared" si="28"/>
        <v>0</v>
      </c>
      <c r="W157" s="34">
        <f t="shared" si="28"/>
        <v>0</v>
      </c>
      <c r="X157" s="68">
        <f t="shared" si="28"/>
        <v>67.348</v>
      </c>
      <c r="Y157" s="59">
        <f t="shared" si="27"/>
        <v>4.261237092528852</v>
      </c>
    </row>
    <row r="158" spans="1:25" ht="16.5" outlineLevel="5" thickBot="1">
      <c r="A158" s="33" t="s">
        <v>128</v>
      </c>
      <c r="B158" s="136">
        <v>951</v>
      </c>
      <c r="C158" s="6" t="s">
        <v>86</v>
      </c>
      <c r="D158" s="6" t="s">
        <v>197</v>
      </c>
      <c r="E158" s="6" t="s">
        <v>127</v>
      </c>
      <c r="F158" s="119" t="s">
        <v>198</v>
      </c>
      <c r="G158" s="34">
        <v>1580.48</v>
      </c>
      <c r="H158" s="26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44"/>
      <c r="X158" s="65">
        <v>67.348</v>
      </c>
      <c r="Y158" s="59">
        <f t="shared" si="27"/>
        <v>4.261237092528852</v>
      </c>
    </row>
    <row r="159" spans="1:25" ht="32.25" outlineLevel="5" thickBot="1">
      <c r="A159" s="111" t="s">
        <v>55</v>
      </c>
      <c r="B159" s="18">
        <v>951</v>
      </c>
      <c r="C159" s="14" t="s">
        <v>54</v>
      </c>
      <c r="D159" s="14" t="s">
        <v>6</v>
      </c>
      <c r="E159" s="14" t="s">
        <v>5</v>
      </c>
      <c r="F159" s="14"/>
      <c r="G159" s="15">
        <f aca="true" t="shared" si="29" ref="G159:G164">G160</f>
        <v>108.75</v>
      </c>
      <c r="H159" s="55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75"/>
      <c r="Y159" s="59"/>
    </row>
    <row r="160" spans="1:25" ht="48" outlineLevel="6" thickBot="1">
      <c r="A160" s="8" t="s">
        <v>32</v>
      </c>
      <c r="B160" s="19">
        <v>951</v>
      </c>
      <c r="C160" s="9" t="s">
        <v>11</v>
      </c>
      <c r="D160" s="9" t="s">
        <v>6</v>
      </c>
      <c r="E160" s="9" t="s">
        <v>5</v>
      </c>
      <c r="F160" s="9"/>
      <c r="G160" s="10">
        <f t="shared" si="29"/>
        <v>108.75</v>
      </c>
      <c r="H160" s="29" t="e">
        <f aca="true" t="shared" si="30" ref="H160:X160">H161+H166</f>
        <v>#REF!</v>
      </c>
      <c r="I160" s="29" t="e">
        <f t="shared" si="30"/>
        <v>#REF!</v>
      </c>
      <c r="J160" s="29" t="e">
        <f t="shared" si="30"/>
        <v>#REF!</v>
      </c>
      <c r="K160" s="29" t="e">
        <f t="shared" si="30"/>
        <v>#REF!</v>
      </c>
      <c r="L160" s="29" t="e">
        <f t="shared" si="30"/>
        <v>#REF!</v>
      </c>
      <c r="M160" s="29" t="e">
        <f t="shared" si="30"/>
        <v>#REF!</v>
      </c>
      <c r="N160" s="29" t="e">
        <f t="shared" si="30"/>
        <v>#REF!</v>
      </c>
      <c r="O160" s="29" t="e">
        <f t="shared" si="30"/>
        <v>#REF!</v>
      </c>
      <c r="P160" s="29" t="e">
        <f t="shared" si="30"/>
        <v>#REF!</v>
      </c>
      <c r="Q160" s="29" t="e">
        <f t="shared" si="30"/>
        <v>#REF!</v>
      </c>
      <c r="R160" s="29" t="e">
        <f t="shared" si="30"/>
        <v>#REF!</v>
      </c>
      <c r="S160" s="29" t="e">
        <f t="shared" si="30"/>
        <v>#REF!</v>
      </c>
      <c r="T160" s="29" t="e">
        <f t="shared" si="30"/>
        <v>#REF!</v>
      </c>
      <c r="U160" s="29" t="e">
        <f t="shared" si="30"/>
        <v>#REF!</v>
      </c>
      <c r="V160" s="29" t="e">
        <f t="shared" si="30"/>
        <v>#REF!</v>
      </c>
      <c r="W160" s="29" t="e">
        <f t="shared" si="30"/>
        <v>#REF!</v>
      </c>
      <c r="X160" s="73" t="e">
        <f t="shared" si="30"/>
        <v>#REF!</v>
      </c>
      <c r="Y160" s="59" t="e">
        <f>X160/G160*100</f>
        <v>#REF!</v>
      </c>
    </row>
    <row r="161" spans="1:25" ht="32.25" outlineLevel="6" thickBot="1">
      <c r="A161" s="115" t="s">
        <v>160</v>
      </c>
      <c r="B161" s="19">
        <v>951</v>
      </c>
      <c r="C161" s="9" t="s">
        <v>11</v>
      </c>
      <c r="D161" s="9" t="s">
        <v>161</v>
      </c>
      <c r="E161" s="9" t="s">
        <v>5</v>
      </c>
      <c r="F161" s="9"/>
      <c r="G161" s="10">
        <f t="shared" si="29"/>
        <v>108.75</v>
      </c>
      <c r="H161" s="31">
        <f aca="true" t="shared" si="31" ref="H161:X162">H162</f>
        <v>0</v>
      </c>
      <c r="I161" s="31">
        <f t="shared" si="31"/>
        <v>0</v>
      </c>
      <c r="J161" s="31">
        <f t="shared" si="31"/>
        <v>0</v>
      </c>
      <c r="K161" s="31">
        <f t="shared" si="31"/>
        <v>0</v>
      </c>
      <c r="L161" s="31">
        <f t="shared" si="31"/>
        <v>0</v>
      </c>
      <c r="M161" s="31">
        <f t="shared" si="31"/>
        <v>0</v>
      </c>
      <c r="N161" s="31">
        <f t="shared" si="31"/>
        <v>0</v>
      </c>
      <c r="O161" s="31">
        <f t="shared" si="31"/>
        <v>0</v>
      </c>
      <c r="P161" s="31">
        <f t="shared" si="31"/>
        <v>0</v>
      </c>
      <c r="Q161" s="31">
        <f t="shared" si="31"/>
        <v>0</v>
      </c>
      <c r="R161" s="31">
        <f t="shared" si="31"/>
        <v>0</v>
      </c>
      <c r="S161" s="31">
        <f t="shared" si="31"/>
        <v>0</v>
      </c>
      <c r="T161" s="31">
        <f t="shared" si="31"/>
        <v>0</v>
      </c>
      <c r="U161" s="31">
        <f t="shared" si="31"/>
        <v>0</v>
      </c>
      <c r="V161" s="31">
        <f t="shared" si="31"/>
        <v>0</v>
      </c>
      <c r="W161" s="31">
        <f t="shared" si="31"/>
        <v>0</v>
      </c>
      <c r="X161" s="66">
        <f t="shared" si="31"/>
        <v>0</v>
      </c>
      <c r="Y161" s="59">
        <f>X161/G161*100</f>
        <v>0</v>
      </c>
    </row>
    <row r="162" spans="1:25" ht="32.25" outlineLevel="6" thickBot="1">
      <c r="A162" s="115" t="s">
        <v>162</v>
      </c>
      <c r="B162" s="19">
        <v>951</v>
      </c>
      <c r="C162" s="11" t="s">
        <v>11</v>
      </c>
      <c r="D162" s="11" t="s">
        <v>163</v>
      </c>
      <c r="E162" s="11" t="s">
        <v>5</v>
      </c>
      <c r="F162" s="11"/>
      <c r="G162" s="12">
        <f t="shared" si="29"/>
        <v>108.75</v>
      </c>
      <c r="H162" s="32">
        <f t="shared" si="31"/>
        <v>0</v>
      </c>
      <c r="I162" s="32">
        <f t="shared" si="31"/>
        <v>0</v>
      </c>
      <c r="J162" s="32">
        <f t="shared" si="31"/>
        <v>0</v>
      </c>
      <c r="K162" s="32">
        <f t="shared" si="31"/>
        <v>0</v>
      </c>
      <c r="L162" s="32">
        <f t="shared" si="31"/>
        <v>0</v>
      </c>
      <c r="M162" s="32">
        <f t="shared" si="31"/>
        <v>0</v>
      </c>
      <c r="N162" s="32">
        <f t="shared" si="31"/>
        <v>0</v>
      </c>
      <c r="O162" s="32">
        <f t="shared" si="31"/>
        <v>0</v>
      </c>
      <c r="P162" s="32">
        <f t="shared" si="31"/>
        <v>0</v>
      </c>
      <c r="Q162" s="32">
        <f t="shared" si="31"/>
        <v>0</v>
      </c>
      <c r="R162" s="32">
        <f t="shared" si="31"/>
        <v>0</v>
      </c>
      <c r="S162" s="32">
        <f t="shared" si="31"/>
        <v>0</v>
      </c>
      <c r="T162" s="32">
        <f t="shared" si="31"/>
        <v>0</v>
      </c>
      <c r="U162" s="32">
        <f t="shared" si="31"/>
        <v>0</v>
      </c>
      <c r="V162" s="32">
        <f t="shared" si="31"/>
        <v>0</v>
      </c>
      <c r="W162" s="32">
        <f t="shared" si="31"/>
        <v>0</v>
      </c>
      <c r="X162" s="67">
        <f t="shared" si="31"/>
        <v>0</v>
      </c>
      <c r="Y162" s="59">
        <f>X162/G162*100</f>
        <v>0</v>
      </c>
    </row>
    <row r="163" spans="1:25" ht="48" outlineLevel="6" thickBot="1">
      <c r="A163" s="96" t="s">
        <v>199</v>
      </c>
      <c r="B163" s="92">
        <v>951</v>
      </c>
      <c r="C163" s="93" t="s">
        <v>11</v>
      </c>
      <c r="D163" s="93" t="s">
        <v>200</v>
      </c>
      <c r="E163" s="93" t="s">
        <v>5</v>
      </c>
      <c r="F163" s="93"/>
      <c r="G163" s="16">
        <f t="shared" si="29"/>
        <v>108.75</v>
      </c>
      <c r="H163" s="26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44"/>
      <c r="X163" s="65">
        <v>0</v>
      </c>
      <c r="Y163" s="59">
        <f>X163/G163*100</f>
        <v>0</v>
      </c>
    </row>
    <row r="164" spans="1:25" ht="32.25" outlineLevel="6" thickBot="1">
      <c r="A164" s="5" t="s">
        <v>108</v>
      </c>
      <c r="B164" s="21">
        <v>951</v>
      </c>
      <c r="C164" s="6" t="s">
        <v>11</v>
      </c>
      <c r="D164" s="6" t="s">
        <v>200</v>
      </c>
      <c r="E164" s="6" t="s">
        <v>102</v>
      </c>
      <c r="F164" s="6"/>
      <c r="G164" s="7">
        <f t="shared" si="29"/>
        <v>108.75</v>
      </c>
      <c r="H164" s="55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75"/>
      <c r="Y164" s="59"/>
    </row>
    <row r="165" spans="1:25" ht="32.25" outlineLevel="6" thickBot="1">
      <c r="A165" s="90" t="s">
        <v>110</v>
      </c>
      <c r="B165" s="94">
        <v>951</v>
      </c>
      <c r="C165" s="95" t="s">
        <v>11</v>
      </c>
      <c r="D165" s="95" t="s">
        <v>200</v>
      </c>
      <c r="E165" s="95" t="s">
        <v>104</v>
      </c>
      <c r="F165" s="95"/>
      <c r="G165" s="100">
        <v>108.75</v>
      </c>
      <c r="H165" s="55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75"/>
      <c r="Y165" s="59"/>
    </row>
    <row r="166" spans="1:25" ht="19.5" outlineLevel="3" thickBot="1">
      <c r="A166" s="111" t="s">
        <v>53</v>
      </c>
      <c r="B166" s="18">
        <v>951</v>
      </c>
      <c r="C166" s="14" t="s">
        <v>52</v>
      </c>
      <c r="D166" s="14" t="s">
        <v>6</v>
      </c>
      <c r="E166" s="14" t="s">
        <v>5</v>
      </c>
      <c r="F166" s="14"/>
      <c r="G166" s="15">
        <f>G167+G172</f>
        <v>2726</v>
      </c>
      <c r="H166" s="31" t="e">
        <f>H167+H170+H174+#REF!</f>
        <v>#REF!</v>
      </c>
      <c r="I166" s="31" t="e">
        <f>I167+I170+I174+#REF!</f>
        <v>#REF!</v>
      </c>
      <c r="J166" s="31" t="e">
        <f>J167+J170+J174+#REF!</f>
        <v>#REF!</v>
      </c>
      <c r="K166" s="31" t="e">
        <f>K167+K170+K174+#REF!</f>
        <v>#REF!</v>
      </c>
      <c r="L166" s="31" t="e">
        <f>L167+L170+L174+#REF!</f>
        <v>#REF!</v>
      </c>
      <c r="M166" s="31" t="e">
        <f>M167+M170+M174+#REF!</f>
        <v>#REF!</v>
      </c>
      <c r="N166" s="31" t="e">
        <f>N167+N170+N174+#REF!</f>
        <v>#REF!</v>
      </c>
      <c r="O166" s="31" t="e">
        <f>O167+O170+O174+#REF!</f>
        <v>#REF!</v>
      </c>
      <c r="P166" s="31" t="e">
        <f>P167+P170+P174+#REF!</f>
        <v>#REF!</v>
      </c>
      <c r="Q166" s="31" t="e">
        <f>Q167+Q170+Q174+#REF!</f>
        <v>#REF!</v>
      </c>
      <c r="R166" s="31" t="e">
        <f>R167+R170+R174+#REF!</f>
        <v>#REF!</v>
      </c>
      <c r="S166" s="31" t="e">
        <f>S167+S170+S174+#REF!</f>
        <v>#REF!</v>
      </c>
      <c r="T166" s="31" t="e">
        <f>T167+T170+T174+#REF!</f>
        <v>#REF!</v>
      </c>
      <c r="U166" s="31" t="e">
        <f>U167+U170+U174+#REF!</f>
        <v>#REF!</v>
      </c>
      <c r="V166" s="31" t="e">
        <f>V167+V170+V174+#REF!</f>
        <v>#REF!</v>
      </c>
      <c r="W166" s="31" t="e">
        <f>W167+W170+W174+#REF!</f>
        <v>#REF!</v>
      </c>
      <c r="X166" s="66" t="e">
        <f>X167+X170+X174+#REF!</f>
        <v>#REF!</v>
      </c>
      <c r="Y166" s="59" t="e">
        <f>X166/G166*100</f>
        <v>#REF!</v>
      </c>
    </row>
    <row r="167" spans="1:25" ht="18.75" customHeight="1" outlineLevel="4" thickBot="1">
      <c r="A167" s="115" t="s">
        <v>201</v>
      </c>
      <c r="B167" s="19">
        <v>951</v>
      </c>
      <c r="C167" s="9" t="s">
        <v>58</v>
      </c>
      <c r="D167" s="9" t="s">
        <v>6</v>
      </c>
      <c r="E167" s="9" t="s">
        <v>5</v>
      </c>
      <c r="F167" s="9"/>
      <c r="G167" s="10">
        <f>G168</f>
        <v>2176</v>
      </c>
      <c r="H167" s="32">
        <f aca="true" t="shared" si="32" ref="H167:X167">H168</f>
        <v>0</v>
      </c>
      <c r="I167" s="32">
        <f t="shared" si="32"/>
        <v>0</v>
      </c>
      <c r="J167" s="32">
        <f t="shared" si="32"/>
        <v>0</v>
      </c>
      <c r="K167" s="32">
        <f t="shared" si="32"/>
        <v>0</v>
      </c>
      <c r="L167" s="32">
        <f t="shared" si="32"/>
        <v>0</v>
      </c>
      <c r="M167" s="32">
        <f t="shared" si="32"/>
        <v>0</v>
      </c>
      <c r="N167" s="32">
        <f t="shared" si="32"/>
        <v>0</v>
      </c>
      <c r="O167" s="32">
        <f t="shared" si="32"/>
        <v>0</v>
      </c>
      <c r="P167" s="32">
        <f t="shared" si="32"/>
        <v>0</v>
      </c>
      <c r="Q167" s="32">
        <f t="shared" si="32"/>
        <v>0</v>
      </c>
      <c r="R167" s="32">
        <f t="shared" si="32"/>
        <v>0</v>
      </c>
      <c r="S167" s="32">
        <f t="shared" si="32"/>
        <v>0</v>
      </c>
      <c r="T167" s="32">
        <f t="shared" si="32"/>
        <v>0</v>
      </c>
      <c r="U167" s="32">
        <f t="shared" si="32"/>
        <v>0</v>
      </c>
      <c r="V167" s="32">
        <f t="shared" si="32"/>
        <v>0</v>
      </c>
      <c r="W167" s="32">
        <f t="shared" si="32"/>
        <v>0</v>
      </c>
      <c r="X167" s="67">
        <f t="shared" si="32"/>
        <v>2675.999</v>
      </c>
      <c r="Y167" s="59">
        <f>X167/G167*100</f>
        <v>122.97789522058822</v>
      </c>
    </row>
    <row r="168" spans="1:25" ht="48" outlineLevel="5" thickBot="1">
      <c r="A168" s="8" t="s">
        <v>129</v>
      </c>
      <c r="B168" s="19">
        <v>951</v>
      </c>
      <c r="C168" s="11" t="s">
        <v>58</v>
      </c>
      <c r="D168" s="11" t="s">
        <v>202</v>
      </c>
      <c r="E168" s="11" t="s">
        <v>5</v>
      </c>
      <c r="F168" s="11"/>
      <c r="G168" s="12">
        <f>G169</f>
        <v>2176</v>
      </c>
      <c r="H168" s="26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44"/>
      <c r="X168" s="65">
        <v>2675.999</v>
      </c>
      <c r="Y168" s="59">
        <f>X168/G168*100</f>
        <v>122.97789522058822</v>
      </c>
    </row>
    <row r="169" spans="1:25" ht="63.75" outlineLevel="5" thickBot="1">
      <c r="A169" s="96" t="s">
        <v>203</v>
      </c>
      <c r="B169" s="92">
        <v>951</v>
      </c>
      <c r="C169" s="93" t="s">
        <v>58</v>
      </c>
      <c r="D169" s="93" t="s">
        <v>204</v>
      </c>
      <c r="E169" s="93" t="s">
        <v>5</v>
      </c>
      <c r="F169" s="93"/>
      <c r="G169" s="16">
        <f>G170</f>
        <v>2176</v>
      </c>
      <c r="H169" s="55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75"/>
      <c r="Y169" s="59"/>
    </row>
    <row r="170" spans="1:25" ht="32.25" customHeight="1" outlineLevel="6" thickBot="1">
      <c r="A170" s="5" t="s">
        <v>108</v>
      </c>
      <c r="B170" s="21">
        <v>951</v>
      </c>
      <c r="C170" s="6" t="s">
        <v>58</v>
      </c>
      <c r="D170" s="6" t="s">
        <v>204</v>
      </c>
      <c r="E170" s="6" t="s">
        <v>102</v>
      </c>
      <c r="F170" s="6"/>
      <c r="G170" s="7">
        <f>G171</f>
        <v>2176</v>
      </c>
      <c r="H170" s="32">
        <f aca="true" t="shared" si="33" ref="H170:X171">H171</f>
        <v>0</v>
      </c>
      <c r="I170" s="32">
        <f t="shared" si="33"/>
        <v>0</v>
      </c>
      <c r="J170" s="32">
        <f t="shared" si="33"/>
        <v>0</v>
      </c>
      <c r="K170" s="32">
        <f t="shared" si="33"/>
        <v>0</v>
      </c>
      <c r="L170" s="32">
        <f t="shared" si="33"/>
        <v>0</v>
      </c>
      <c r="M170" s="32">
        <f t="shared" si="33"/>
        <v>0</v>
      </c>
      <c r="N170" s="32">
        <f t="shared" si="33"/>
        <v>0</v>
      </c>
      <c r="O170" s="32">
        <f t="shared" si="33"/>
        <v>0</v>
      </c>
      <c r="P170" s="32">
        <f t="shared" si="33"/>
        <v>0</v>
      </c>
      <c r="Q170" s="32">
        <f t="shared" si="33"/>
        <v>0</v>
      </c>
      <c r="R170" s="32">
        <f t="shared" si="33"/>
        <v>0</v>
      </c>
      <c r="S170" s="32">
        <f t="shared" si="33"/>
        <v>0</v>
      </c>
      <c r="T170" s="32">
        <f t="shared" si="33"/>
        <v>0</v>
      </c>
      <c r="U170" s="32">
        <f t="shared" si="33"/>
        <v>0</v>
      </c>
      <c r="V170" s="32">
        <f t="shared" si="33"/>
        <v>0</v>
      </c>
      <c r="W170" s="32">
        <f t="shared" si="33"/>
        <v>0</v>
      </c>
      <c r="X170" s="67">
        <f t="shared" si="33"/>
        <v>110.26701</v>
      </c>
      <c r="Y170" s="59">
        <f>X170/G170*100</f>
        <v>5.067417738970588</v>
      </c>
    </row>
    <row r="171" spans="1:25" ht="32.25" outlineLevel="4" thickBot="1">
      <c r="A171" s="90" t="s">
        <v>110</v>
      </c>
      <c r="B171" s="94">
        <v>951</v>
      </c>
      <c r="C171" s="95" t="s">
        <v>58</v>
      </c>
      <c r="D171" s="95" t="s">
        <v>204</v>
      </c>
      <c r="E171" s="95" t="s">
        <v>104</v>
      </c>
      <c r="F171" s="95"/>
      <c r="G171" s="100">
        <v>2176</v>
      </c>
      <c r="H171" s="34">
        <f t="shared" si="33"/>
        <v>0</v>
      </c>
      <c r="I171" s="34">
        <f t="shared" si="33"/>
        <v>0</v>
      </c>
      <c r="J171" s="34">
        <f t="shared" si="33"/>
        <v>0</v>
      </c>
      <c r="K171" s="34">
        <f t="shared" si="33"/>
        <v>0</v>
      </c>
      <c r="L171" s="34">
        <f t="shared" si="33"/>
        <v>0</v>
      </c>
      <c r="M171" s="34">
        <f t="shared" si="33"/>
        <v>0</v>
      </c>
      <c r="N171" s="34">
        <f t="shared" si="33"/>
        <v>0</v>
      </c>
      <c r="O171" s="34">
        <f t="shared" si="33"/>
        <v>0</v>
      </c>
      <c r="P171" s="34">
        <f t="shared" si="33"/>
        <v>0</v>
      </c>
      <c r="Q171" s="34">
        <f t="shared" si="33"/>
        <v>0</v>
      </c>
      <c r="R171" s="34">
        <f t="shared" si="33"/>
        <v>0</v>
      </c>
      <c r="S171" s="34">
        <f t="shared" si="33"/>
        <v>0</v>
      </c>
      <c r="T171" s="34">
        <f t="shared" si="33"/>
        <v>0</v>
      </c>
      <c r="U171" s="34">
        <f t="shared" si="33"/>
        <v>0</v>
      </c>
      <c r="V171" s="34">
        <f t="shared" si="33"/>
        <v>0</v>
      </c>
      <c r="W171" s="34">
        <f t="shared" si="33"/>
        <v>0</v>
      </c>
      <c r="X171" s="68">
        <f t="shared" si="33"/>
        <v>110.26701</v>
      </c>
      <c r="Y171" s="59">
        <f>X171/G171*100</f>
        <v>5.067417738970588</v>
      </c>
    </row>
    <row r="172" spans="1:25" ht="16.5" outlineLevel="5" thickBot="1">
      <c r="A172" s="8" t="s">
        <v>33</v>
      </c>
      <c r="B172" s="19">
        <v>951</v>
      </c>
      <c r="C172" s="9" t="s">
        <v>12</v>
      </c>
      <c r="D172" s="9" t="s">
        <v>6</v>
      </c>
      <c r="E172" s="9" t="s">
        <v>5</v>
      </c>
      <c r="F172" s="9"/>
      <c r="G172" s="10">
        <f>G173+G178</f>
        <v>550</v>
      </c>
      <c r="H172" s="26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44"/>
      <c r="X172" s="65">
        <v>110.26701</v>
      </c>
      <c r="Y172" s="59">
        <f>X172/G172*100</f>
        <v>20.048547272727273</v>
      </c>
    </row>
    <row r="173" spans="1:25" ht="32.25" outlineLevel="5" thickBot="1">
      <c r="A173" s="115" t="s">
        <v>160</v>
      </c>
      <c r="B173" s="19">
        <v>951</v>
      </c>
      <c r="C173" s="9" t="s">
        <v>12</v>
      </c>
      <c r="D173" s="9" t="s">
        <v>161</v>
      </c>
      <c r="E173" s="9" t="s">
        <v>5</v>
      </c>
      <c r="F173" s="9"/>
      <c r="G173" s="10">
        <f>G174</f>
        <v>150</v>
      </c>
      <c r="H173" s="26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44"/>
      <c r="X173" s="65"/>
      <c r="Y173" s="59"/>
    </row>
    <row r="174" spans="1:25" ht="32.25" outlineLevel="5" thickBot="1">
      <c r="A174" s="115" t="s">
        <v>162</v>
      </c>
      <c r="B174" s="19">
        <v>951</v>
      </c>
      <c r="C174" s="9" t="s">
        <v>12</v>
      </c>
      <c r="D174" s="9" t="s">
        <v>163</v>
      </c>
      <c r="E174" s="9" t="s">
        <v>5</v>
      </c>
      <c r="F174" s="9"/>
      <c r="G174" s="10">
        <f>G175</f>
        <v>150</v>
      </c>
      <c r="H174" s="31">
        <f aca="true" t="shared" si="34" ref="H174:X174">H175</f>
        <v>0</v>
      </c>
      <c r="I174" s="31">
        <f t="shared" si="34"/>
        <v>0</v>
      </c>
      <c r="J174" s="31">
        <f t="shared" si="34"/>
        <v>0</v>
      </c>
      <c r="K174" s="31">
        <f t="shared" si="34"/>
        <v>0</v>
      </c>
      <c r="L174" s="31">
        <f t="shared" si="34"/>
        <v>0</v>
      </c>
      <c r="M174" s="31">
        <f t="shared" si="34"/>
        <v>0</v>
      </c>
      <c r="N174" s="31">
        <f t="shared" si="34"/>
        <v>0</v>
      </c>
      <c r="O174" s="31">
        <f t="shared" si="34"/>
        <v>0</v>
      </c>
      <c r="P174" s="31">
        <f t="shared" si="34"/>
        <v>0</v>
      </c>
      <c r="Q174" s="31">
        <f t="shared" si="34"/>
        <v>0</v>
      </c>
      <c r="R174" s="31">
        <f t="shared" si="34"/>
        <v>0</v>
      </c>
      <c r="S174" s="31">
        <f t="shared" si="34"/>
        <v>0</v>
      </c>
      <c r="T174" s="31">
        <f t="shared" si="34"/>
        <v>0</v>
      </c>
      <c r="U174" s="31">
        <f t="shared" si="34"/>
        <v>0</v>
      </c>
      <c r="V174" s="31">
        <f t="shared" si="34"/>
        <v>0</v>
      </c>
      <c r="W174" s="31">
        <f t="shared" si="34"/>
        <v>0</v>
      </c>
      <c r="X174" s="66">
        <f t="shared" si="34"/>
        <v>2639.87191</v>
      </c>
      <c r="Y174" s="59">
        <f>X174/G174*100</f>
        <v>1759.9146066666667</v>
      </c>
    </row>
    <row r="175" spans="1:25" ht="48" outlineLevel="5" thickBot="1">
      <c r="A175" s="117" t="s">
        <v>205</v>
      </c>
      <c r="B175" s="92">
        <v>951</v>
      </c>
      <c r="C175" s="110" t="s">
        <v>12</v>
      </c>
      <c r="D175" s="110" t="s">
        <v>206</v>
      </c>
      <c r="E175" s="110" t="s">
        <v>5</v>
      </c>
      <c r="F175" s="110"/>
      <c r="G175" s="126">
        <f>G176</f>
        <v>150</v>
      </c>
      <c r="H175" s="26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44"/>
      <c r="X175" s="65">
        <v>2639.87191</v>
      </c>
      <c r="Y175" s="59">
        <f>X175/G175*100</f>
        <v>1759.9146066666667</v>
      </c>
    </row>
    <row r="176" spans="1:25" ht="32.25" outlineLevel="5" thickBot="1">
      <c r="A176" s="5" t="s">
        <v>108</v>
      </c>
      <c r="B176" s="21">
        <v>951</v>
      </c>
      <c r="C176" s="6" t="s">
        <v>12</v>
      </c>
      <c r="D176" s="6" t="s">
        <v>206</v>
      </c>
      <c r="E176" s="6" t="s">
        <v>102</v>
      </c>
      <c r="F176" s="6"/>
      <c r="G176" s="7">
        <f>G177</f>
        <v>150</v>
      </c>
      <c r="H176" s="55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75"/>
      <c r="Y176" s="59"/>
    </row>
    <row r="177" spans="1:25" ht="32.25" outlineLevel="5" thickBot="1">
      <c r="A177" s="90" t="s">
        <v>110</v>
      </c>
      <c r="B177" s="94">
        <v>951</v>
      </c>
      <c r="C177" s="95" t="s">
        <v>12</v>
      </c>
      <c r="D177" s="95" t="s">
        <v>206</v>
      </c>
      <c r="E177" s="95" t="s">
        <v>104</v>
      </c>
      <c r="F177" s="95"/>
      <c r="G177" s="100">
        <v>150</v>
      </c>
      <c r="H177" s="55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75"/>
      <c r="Y177" s="59"/>
    </row>
    <row r="178" spans="1:25" ht="32.25" outlineLevel="5" thickBot="1">
      <c r="A178" s="13" t="s">
        <v>186</v>
      </c>
      <c r="B178" s="19">
        <v>951</v>
      </c>
      <c r="C178" s="9" t="s">
        <v>12</v>
      </c>
      <c r="D178" s="9" t="s">
        <v>6</v>
      </c>
      <c r="E178" s="9" t="s">
        <v>5</v>
      </c>
      <c r="F178" s="9"/>
      <c r="G178" s="10">
        <f>G179+G184</f>
        <v>400</v>
      </c>
      <c r="H178" s="55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75"/>
      <c r="Y178" s="59"/>
    </row>
    <row r="179" spans="1:25" ht="48" outlineLevel="5" thickBot="1">
      <c r="A179" s="96" t="s">
        <v>131</v>
      </c>
      <c r="B179" s="92">
        <v>951</v>
      </c>
      <c r="C179" s="93" t="s">
        <v>12</v>
      </c>
      <c r="D179" s="93" t="s">
        <v>207</v>
      </c>
      <c r="E179" s="93" t="s">
        <v>5</v>
      </c>
      <c r="F179" s="93"/>
      <c r="G179" s="16">
        <f>G180+G183</f>
        <v>190</v>
      </c>
      <c r="H179" s="55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75"/>
      <c r="Y179" s="59"/>
    </row>
    <row r="180" spans="1:25" ht="63.75" outlineLevel="5" thickBot="1">
      <c r="A180" s="5" t="s">
        <v>208</v>
      </c>
      <c r="B180" s="21">
        <v>951</v>
      </c>
      <c r="C180" s="6" t="s">
        <v>12</v>
      </c>
      <c r="D180" s="6" t="s">
        <v>209</v>
      </c>
      <c r="E180" s="6" t="s">
        <v>5</v>
      </c>
      <c r="F180" s="6"/>
      <c r="G180" s="7">
        <f>G181</f>
        <v>90</v>
      </c>
      <c r="H180" s="55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75"/>
      <c r="Y180" s="59"/>
    </row>
    <row r="181" spans="1:25" ht="32.25" outlineLevel="5" thickBot="1">
      <c r="A181" s="90" t="s">
        <v>108</v>
      </c>
      <c r="B181" s="94">
        <v>951</v>
      </c>
      <c r="C181" s="95" t="s">
        <v>12</v>
      </c>
      <c r="D181" s="95" t="s">
        <v>209</v>
      </c>
      <c r="E181" s="95" t="s">
        <v>102</v>
      </c>
      <c r="F181" s="95"/>
      <c r="G181" s="100">
        <f>G182</f>
        <v>90</v>
      </c>
      <c r="H181" s="55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75"/>
      <c r="Y181" s="59"/>
    </row>
    <row r="182" spans="1:25" ht="32.25" outlineLevel="6" thickBot="1">
      <c r="A182" s="90" t="s">
        <v>110</v>
      </c>
      <c r="B182" s="94">
        <v>951</v>
      </c>
      <c r="C182" s="95" t="s">
        <v>12</v>
      </c>
      <c r="D182" s="95" t="s">
        <v>209</v>
      </c>
      <c r="E182" s="95" t="s">
        <v>104</v>
      </c>
      <c r="F182" s="95"/>
      <c r="G182" s="100">
        <v>90</v>
      </c>
      <c r="H182" s="29" t="e">
        <f>#REF!+H183</f>
        <v>#REF!</v>
      </c>
      <c r="I182" s="29" t="e">
        <f>#REF!+I183</f>
        <v>#REF!</v>
      </c>
      <c r="J182" s="29" t="e">
        <f>#REF!+J183</f>
        <v>#REF!</v>
      </c>
      <c r="K182" s="29" t="e">
        <f>#REF!+K183</f>
        <v>#REF!</v>
      </c>
      <c r="L182" s="29" t="e">
        <f>#REF!+L183</f>
        <v>#REF!</v>
      </c>
      <c r="M182" s="29" t="e">
        <f>#REF!+M183</f>
        <v>#REF!</v>
      </c>
      <c r="N182" s="29" t="e">
        <f>#REF!+N183</f>
        <v>#REF!</v>
      </c>
      <c r="O182" s="29" t="e">
        <f>#REF!+O183</f>
        <v>#REF!</v>
      </c>
      <c r="P182" s="29" t="e">
        <f>#REF!+P183</f>
        <v>#REF!</v>
      </c>
      <c r="Q182" s="29" t="e">
        <f>#REF!+Q183</f>
        <v>#REF!</v>
      </c>
      <c r="R182" s="29" t="e">
        <f>#REF!+R183</f>
        <v>#REF!</v>
      </c>
      <c r="S182" s="29" t="e">
        <f>#REF!+S183</f>
        <v>#REF!</v>
      </c>
      <c r="T182" s="29" t="e">
        <f>#REF!+T183</f>
        <v>#REF!</v>
      </c>
      <c r="U182" s="29" t="e">
        <f>#REF!+U183</f>
        <v>#REF!</v>
      </c>
      <c r="V182" s="29" t="e">
        <f>#REF!+V183</f>
        <v>#REF!</v>
      </c>
      <c r="W182" s="29" t="e">
        <f>#REF!+W183</f>
        <v>#REF!</v>
      </c>
      <c r="X182" s="73" t="e">
        <f>#REF!+X183</f>
        <v>#REF!</v>
      </c>
      <c r="Y182" s="59" t="e">
        <f>X182/G182*100</f>
        <v>#REF!</v>
      </c>
    </row>
    <row r="183" spans="1:25" ht="48" outlineLevel="3" thickBot="1">
      <c r="A183" s="5" t="s">
        <v>210</v>
      </c>
      <c r="B183" s="21">
        <v>951</v>
      </c>
      <c r="C183" s="6" t="s">
        <v>12</v>
      </c>
      <c r="D183" s="6" t="s">
        <v>211</v>
      </c>
      <c r="E183" s="6" t="s">
        <v>130</v>
      </c>
      <c r="F183" s="6"/>
      <c r="G183" s="7">
        <v>100</v>
      </c>
      <c r="H183" s="31">
        <f aca="true" t="shared" si="35" ref="H183:X183">H184+H196</f>
        <v>0</v>
      </c>
      <c r="I183" s="31">
        <f t="shared" si="35"/>
        <v>0</v>
      </c>
      <c r="J183" s="31">
        <f t="shared" si="35"/>
        <v>0</v>
      </c>
      <c r="K183" s="31">
        <f t="shared" si="35"/>
        <v>0</v>
      </c>
      <c r="L183" s="31">
        <f t="shared" si="35"/>
        <v>0</v>
      </c>
      <c r="M183" s="31">
        <f t="shared" si="35"/>
        <v>0</v>
      </c>
      <c r="N183" s="31">
        <f t="shared" si="35"/>
        <v>0</v>
      </c>
      <c r="O183" s="31">
        <f t="shared" si="35"/>
        <v>0</v>
      </c>
      <c r="P183" s="31">
        <f t="shared" si="35"/>
        <v>0</v>
      </c>
      <c r="Q183" s="31">
        <f t="shared" si="35"/>
        <v>0</v>
      </c>
      <c r="R183" s="31">
        <f t="shared" si="35"/>
        <v>0</v>
      </c>
      <c r="S183" s="31">
        <f t="shared" si="35"/>
        <v>0</v>
      </c>
      <c r="T183" s="31">
        <f t="shared" si="35"/>
        <v>0</v>
      </c>
      <c r="U183" s="31">
        <f t="shared" si="35"/>
        <v>0</v>
      </c>
      <c r="V183" s="31">
        <f t="shared" si="35"/>
        <v>0</v>
      </c>
      <c r="W183" s="31">
        <f t="shared" si="35"/>
        <v>0</v>
      </c>
      <c r="X183" s="66">
        <f t="shared" si="35"/>
        <v>5468.4002</v>
      </c>
      <c r="Y183" s="59">
        <f>X183/G183*100</f>
        <v>5468.4002</v>
      </c>
    </row>
    <row r="184" spans="1:25" ht="35.25" customHeight="1" outlineLevel="3" thickBot="1">
      <c r="A184" s="96" t="s">
        <v>132</v>
      </c>
      <c r="B184" s="92">
        <v>951</v>
      </c>
      <c r="C184" s="93" t="s">
        <v>12</v>
      </c>
      <c r="D184" s="93" t="s">
        <v>212</v>
      </c>
      <c r="E184" s="93" t="s">
        <v>5</v>
      </c>
      <c r="F184" s="93"/>
      <c r="G184" s="16">
        <f>G185</f>
        <v>210</v>
      </c>
      <c r="H184" s="32">
        <f aca="true" t="shared" si="36" ref="H184:X184">H185</f>
        <v>0</v>
      </c>
      <c r="I184" s="32">
        <f t="shared" si="36"/>
        <v>0</v>
      </c>
      <c r="J184" s="32">
        <f t="shared" si="36"/>
        <v>0</v>
      </c>
      <c r="K184" s="32">
        <f t="shared" si="36"/>
        <v>0</v>
      </c>
      <c r="L184" s="32">
        <f t="shared" si="36"/>
        <v>0</v>
      </c>
      <c r="M184" s="32">
        <f t="shared" si="36"/>
        <v>0</v>
      </c>
      <c r="N184" s="32">
        <f t="shared" si="36"/>
        <v>0</v>
      </c>
      <c r="O184" s="32">
        <f t="shared" si="36"/>
        <v>0</v>
      </c>
      <c r="P184" s="32">
        <f t="shared" si="36"/>
        <v>0</v>
      </c>
      <c r="Q184" s="32">
        <f t="shared" si="36"/>
        <v>0</v>
      </c>
      <c r="R184" s="32">
        <f t="shared" si="36"/>
        <v>0</v>
      </c>
      <c r="S184" s="32">
        <f t="shared" si="36"/>
        <v>0</v>
      </c>
      <c r="T184" s="32">
        <f t="shared" si="36"/>
        <v>0</v>
      </c>
      <c r="U184" s="32">
        <f t="shared" si="36"/>
        <v>0</v>
      </c>
      <c r="V184" s="32">
        <f t="shared" si="36"/>
        <v>0</v>
      </c>
      <c r="W184" s="32">
        <f t="shared" si="36"/>
        <v>0</v>
      </c>
      <c r="X184" s="67">
        <f t="shared" si="36"/>
        <v>468.4002</v>
      </c>
      <c r="Y184" s="59">
        <f>X184/G184*100</f>
        <v>223.04771428571425</v>
      </c>
    </row>
    <row r="185" spans="1:25" ht="48" outlineLevel="5" thickBot="1">
      <c r="A185" s="5" t="s">
        <v>213</v>
      </c>
      <c r="B185" s="21">
        <v>951</v>
      </c>
      <c r="C185" s="6" t="s">
        <v>12</v>
      </c>
      <c r="D185" s="6" t="s">
        <v>214</v>
      </c>
      <c r="E185" s="6" t="s">
        <v>5</v>
      </c>
      <c r="F185" s="6"/>
      <c r="G185" s="7">
        <f>G186</f>
        <v>210</v>
      </c>
      <c r="H185" s="26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44"/>
      <c r="X185" s="65">
        <v>468.4002</v>
      </c>
      <c r="Y185" s="59">
        <f>X185/G185*100</f>
        <v>223.04771428571425</v>
      </c>
    </row>
    <row r="186" spans="1:25" ht="32.25" outlineLevel="5" thickBot="1">
      <c r="A186" s="90" t="s">
        <v>108</v>
      </c>
      <c r="B186" s="94">
        <v>951</v>
      </c>
      <c r="C186" s="95" t="s">
        <v>12</v>
      </c>
      <c r="D186" s="95" t="s">
        <v>214</v>
      </c>
      <c r="E186" s="95" t="s">
        <v>102</v>
      </c>
      <c r="F186" s="95"/>
      <c r="G186" s="100">
        <f>G187</f>
        <v>210</v>
      </c>
      <c r="H186" s="55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75"/>
      <c r="Y186" s="59"/>
    </row>
    <row r="187" spans="1:25" ht="32.25" outlineLevel="5" thickBot="1">
      <c r="A187" s="90" t="s">
        <v>110</v>
      </c>
      <c r="B187" s="94">
        <v>951</v>
      </c>
      <c r="C187" s="95" t="s">
        <v>12</v>
      </c>
      <c r="D187" s="95" t="s">
        <v>214</v>
      </c>
      <c r="E187" s="95" t="s">
        <v>104</v>
      </c>
      <c r="F187" s="95"/>
      <c r="G187" s="100">
        <v>210</v>
      </c>
      <c r="H187" s="55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75"/>
      <c r="Y187" s="59"/>
    </row>
    <row r="188" spans="1:25" ht="19.5" outlineLevel="5" thickBot="1">
      <c r="A188" s="111" t="s">
        <v>59</v>
      </c>
      <c r="B188" s="18">
        <v>951</v>
      </c>
      <c r="C188" s="14" t="s">
        <v>51</v>
      </c>
      <c r="D188" s="14" t="s">
        <v>6</v>
      </c>
      <c r="E188" s="14" t="s">
        <v>5</v>
      </c>
      <c r="F188" s="14"/>
      <c r="G188" s="15">
        <f>G189</f>
        <v>0.31</v>
      </c>
      <c r="H188" s="55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75"/>
      <c r="Y188" s="59"/>
    </row>
    <row r="189" spans="1:25" ht="32.25" outlineLevel="5" thickBot="1">
      <c r="A189" s="8" t="s">
        <v>34</v>
      </c>
      <c r="B189" s="19">
        <v>951</v>
      </c>
      <c r="C189" s="9" t="s">
        <v>13</v>
      </c>
      <c r="D189" s="9" t="s">
        <v>6</v>
      </c>
      <c r="E189" s="9" t="s">
        <v>5</v>
      </c>
      <c r="F189" s="9"/>
      <c r="G189" s="10">
        <f>G195+G190</f>
        <v>0.31</v>
      </c>
      <c r="H189" s="55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75"/>
      <c r="Y189" s="59"/>
    </row>
    <row r="190" spans="1:25" ht="32.25" outlineLevel="5" thickBot="1">
      <c r="A190" s="115" t="s">
        <v>160</v>
      </c>
      <c r="B190" s="19">
        <v>951</v>
      </c>
      <c r="C190" s="9" t="s">
        <v>13</v>
      </c>
      <c r="D190" s="9" t="s">
        <v>161</v>
      </c>
      <c r="E190" s="9" t="s">
        <v>5</v>
      </c>
      <c r="F190" s="9"/>
      <c r="G190" s="10">
        <f>G191</f>
        <v>0.31</v>
      </c>
      <c r="H190" s="55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75"/>
      <c r="Y190" s="59"/>
    </row>
    <row r="191" spans="1:25" ht="32.25" outlineLevel="5" thickBot="1">
      <c r="A191" s="115" t="s">
        <v>162</v>
      </c>
      <c r="B191" s="19">
        <v>951</v>
      </c>
      <c r="C191" s="9" t="s">
        <v>13</v>
      </c>
      <c r="D191" s="9" t="s">
        <v>163</v>
      </c>
      <c r="E191" s="9" t="s">
        <v>5</v>
      </c>
      <c r="F191" s="9"/>
      <c r="G191" s="10">
        <f>G192</f>
        <v>0.31</v>
      </c>
      <c r="H191" s="55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75"/>
      <c r="Y191" s="59"/>
    </row>
    <row r="192" spans="1:25" ht="63.75" outlineLevel="5" thickBot="1">
      <c r="A192" s="117" t="s">
        <v>316</v>
      </c>
      <c r="B192" s="92">
        <v>951</v>
      </c>
      <c r="C192" s="93" t="s">
        <v>13</v>
      </c>
      <c r="D192" s="93" t="s">
        <v>315</v>
      </c>
      <c r="E192" s="93" t="s">
        <v>5</v>
      </c>
      <c r="F192" s="93"/>
      <c r="G192" s="16">
        <f>G193</f>
        <v>0.31</v>
      </c>
      <c r="H192" s="55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75"/>
      <c r="Y192" s="59"/>
    </row>
    <row r="193" spans="1:25" ht="32.25" outlineLevel="5" thickBot="1">
      <c r="A193" s="5" t="s">
        <v>108</v>
      </c>
      <c r="B193" s="21">
        <v>951</v>
      </c>
      <c r="C193" s="6" t="s">
        <v>13</v>
      </c>
      <c r="D193" s="6" t="s">
        <v>315</v>
      </c>
      <c r="E193" s="6" t="s">
        <v>102</v>
      </c>
      <c r="F193" s="6"/>
      <c r="G193" s="7">
        <f>G194</f>
        <v>0.31</v>
      </c>
      <c r="H193" s="55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75"/>
      <c r="Y193" s="59"/>
    </row>
    <row r="194" spans="1:25" ht="16.5" outlineLevel="5" thickBot="1">
      <c r="A194" s="90" t="s">
        <v>100</v>
      </c>
      <c r="B194" s="94">
        <v>951</v>
      </c>
      <c r="C194" s="95" t="s">
        <v>13</v>
      </c>
      <c r="D194" s="95" t="s">
        <v>315</v>
      </c>
      <c r="E194" s="95" t="s">
        <v>97</v>
      </c>
      <c r="F194" s="95"/>
      <c r="G194" s="100">
        <v>0.31</v>
      </c>
      <c r="H194" s="55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75"/>
      <c r="Y194" s="59"/>
    </row>
    <row r="195" spans="1:25" ht="32.25" outlineLevel="5" thickBot="1">
      <c r="A195" s="13" t="s">
        <v>215</v>
      </c>
      <c r="B195" s="19">
        <v>951</v>
      </c>
      <c r="C195" s="11" t="s">
        <v>13</v>
      </c>
      <c r="D195" s="11" t="s">
        <v>6</v>
      </c>
      <c r="E195" s="11" t="s">
        <v>5</v>
      </c>
      <c r="F195" s="11"/>
      <c r="G195" s="12">
        <f>G196</f>
        <v>0</v>
      </c>
      <c r="H195" s="55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75"/>
      <c r="Y195" s="59"/>
    </row>
    <row r="196" spans="1:25" ht="48" outlineLevel="4" thickBot="1">
      <c r="A196" s="96" t="s">
        <v>135</v>
      </c>
      <c r="B196" s="92">
        <v>951</v>
      </c>
      <c r="C196" s="93" t="s">
        <v>13</v>
      </c>
      <c r="D196" s="93" t="s">
        <v>216</v>
      </c>
      <c r="E196" s="93" t="s">
        <v>5</v>
      </c>
      <c r="F196" s="93"/>
      <c r="G196" s="16">
        <f>G197</f>
        <v>0</v>
      </c>
      <c r="H196" s="32">
        <f aca="true" t="shared" si="37" ref="H196:X196">H197+H198</f>
        <v>0</v>
      </c>
      <c r="I196" s="32">
        <f t="shared" si="37"/>
        <v>0</v>
      </c>
      <c r="J196" s="32">
        <f t="shared" si="37"/>
        <v>0</v>
      </c>
      <c r="K196" s="32">
        <f t="shared" si="37"/>
        <v>0</v>
      </c>
      <c r="L196" s="32">
        <f t="shared" si="37"/>
        <v>0</v>
      </c>
      <c r="M196" s="32">
        <f t="shared" si="37"/>
        <v>0</v>
      </c>
      <c r="N196" s="32">
        <f t="shared" si="37"/>
        <v>0</v>
      </c>
      <c r="O196" s="32">
        <f t="shared" si="37"/>
        <v>0</v>
      </c>
      <c r="P196" s="32">
        <f t="shared" si="37"/>
        <v>0</v>
      </c>
      <c r="Q196" s="32">
        <f t="shared" si="37"/>
        <v>0</v>
      </c>
      <c r="R196" s="32">
        <f t="shared" si="37"/>
        <v>0</v>
      </c>
      <c r="S196" s="32">
        <f t="shared" si="37"/>
        <v>0</v>
      </c>
      <c r="T196" s="32">
        <f t="shared" si="37"/>
        <v>0</v>
      </c>
      <c r="U196" s="32">
        <f t="shared" si="37"/>
        <v>0</v>
      </c>
      <c r="V196" s="32">
        <f t="shared" si="37"/>
        <v>0</v>
      </c>
      <c r="W196" s="32">
        <f t="shared" si="37"/>
        <v>0</v>
      </c>
      <c r="X196" s="32">
        <f t="shared" si="37"/>
        <v>5000</v>
      </c>
      <c r="Y196" s="59" t="e">
        <f>X196/G196*100</f>
        <v>#DIV/0!</v>
      </c>
    </row>
    <row r="197" spans="1:25" ht="81.75" customHeight="1" outlineLevel="5" thickBot="1">
      <c r="A197" s="5" t="s">
        <v>217</v>
      </c>
      <c r="B197" s="21">
        <v>951</v>
      </c>
      <c r="C197" s="6" t="s">
        <v>13</v>
      </c>
      <c r="D197" s="6" t="s">
        <v>218</v>
      </c>
      <c r="E197" s="6" t="s">
        <v>5</v>
      </c>
      <c r="F197" s="6"/>
      <c r="G197" s="7">
        <f>G198</f>
        <v>0</v>
      </c>
      <c r="H197" s="26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44"/>
      <c r="X197" s="65">
        <v>0</v>
      </c>
      <c r="Y197" s="59" t="e">
        <f>X197/G197*100</f>
        <v>#DIV/0!</v>
      </c>
    </row>
    <row r="198" spans="1:25" ht="16.5" outlineLevel="5" thickBot="1">
      <c r="A198" s="90" t="s">
        <v>134</v>
      </c>
      <c r="B198" s="94">
        <v>951</v>
      </c>
      <c r="C198" s="95" t="s">
        <v>13</v>
      </c>
      <c r="D198" s="95" t="s">
        <v>218</v>
      </c>
      <c r="E198" s="95" t="s">
        <v>133</v>
      </c>
      <c r="F198" s="95"/>
      <c r="G198" s="100">
        <v>0</v>
      </c>
      <c r="H198" s="26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44"/>
      <c r="X198" s="65">
        <v>5000</v>
      </c>
      <c r="Y198" s="59" t="e">
        <f>X198/G198*100</f>
        <v>#DIV/0!</v>
      </c>
    </row>
    <row r="199" spans="1:25" ht="19.5" outlineLevel="5" thickBot="1">
      <c r="A199" s="111" t="s">
        <v>50</v>
      </c>
      <c r="B199" s="18">
        <v>951</v>
      </c>
      <c r="C199" s="14" t="s">
        <v>49</v>
      </c>
      <c r="D199" s="14" t="s">
        <v>6</v>
      </c>
      <c r="E199" s="14" t="s">
        <v>5</v>
      </c>
      <c r="F199" s="14"/>
      <c r="G199" s="15">
        <f>G200+G205+G210</f>
        <v>10787.3</v>
      </c>
      <c r="H199" s="55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75"/>
      <c r="Y199" s="59"/>
    </row>
    <row r="200" spans="1:25" ht="16.5" outlineLevel="5" thickBot="1">
      <c r="A200" s="127" t="s">
        <v>40</v>
      </c>
      <c r="B200" s="18">
        <v>951</v>
      </c>
      <c r="C200" s="39" t="s">
        <v>20</v>
      </c>
      <c r="D200" s="39" t="s">
        <v>6</v>
      </c>
      <c r="E200" s="39" t="s">
        <v>5</v>
      </c>
      <c r="F200" s="39"/>
      <c r="G200" s="122">
        <f>G201</f>
        <v>9331.8</v>
      </c>
      <c r="H200" s="55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75"/>
      <c r="Y200" s="59"/>
    </row>
    <row r="201" spans="1:25" ht="32.25" outlineLevel="6" thickBot="1">
      <c r="A201" s="80" t="s">
        <v>219</v>
      </c>
      <c r="B201" s="19">
        <v>951</v>
      </c>
      <c r="C201" s="9" t="s">
        <v>20</v>
      </c>
      <c r="D201" s="9" t="s">
        <v>220</v>
      </c>
      <c r="E201" s="9" t="s">
        <v>5</v>
      </c>
      <c r="F201" s="9"/>
      <c r="G201" s="10">
        <f>G202</f>
        <v>9331.8</v>
      </c>
      <c r="H201" s="29">
        <f aca="true" t="shared" si="38" ref="H201:X201">H208+H213</f>
        <v>0</v>
      </c>
      <c r="I201" s="29">
        <f t="shared" si="38"/>
        <v>0</v>
      </c>
      <c r="J201" s="29">
        <f t="shared" si="38"/>
        <v>0</v>
      </c>
      <c r="K201" s="29">
        <f t="shared" si="38"/>
        <v>0</v>
      </c>
      <c r="L201" s="29">
        <f t="shared" si="38"/>
        <v>0</v>
      </c>
      <c r="M201" s="29">
        <f t="shared" si="38"/>
        <v>0</v>
      </c>
      <c r="N201" s="29">
        <f t="shared" si="38"/>
        <v>0</v>
      </c>
      <c r="O201" s="29">
        <f t="shared" si="38"/>
        <v>0</v>
      </c>
      <c r="P201" s="29">
        <f t="shared" si="38"/>
        <v>0</v>
      </c>
      <c r="Q201" s="29">
        <f t="shared" si="38"/>
        <v>0</v>
      </c>
      <c r="R201" s="29">
        <f t="shared" si="38"/>
        <v>0</v>
      </c>
      <c r="S201" s="29">
        <f t="shared" si="38"/>
        <v>0</v>
      </c>
      <c r="T201" s="29">
        <f t="shared" si="38"/>
        <v>0</v>
      </c>
      <c r="U201" s="29">
        <f t="shared" si="38"/>
        <v>0</v>
      </c>
      <c r="V201" s="29">
        <f t="shared" si="38"/>
        <v>0</v>
      </c>
      <c r="W201" s="29">
        <f t="shared" si="38"/>
        <v>0</v>
      </c>
      <c r="X201" s="73">
        <f t="shared" si="38"/>
        <v>1409.01825</v>
      </c>
      <c r="Y201" s="59">
        <f>X201/G201*100</f>
        <v>15.099104674339358</v>
      </c>
    </row>
    <row r="202" spans="1:25" ht="32.25" outlineLevel="6" thickBot="1">
      <c r="A202" s="128" t="s">
        <v>221</v>
      </c>
      <c r="B202" s="135">
        <v>951</v>
      </c>
      <c r="C202" s="93" t="s">
        <v>20</v>
      </c>
      <c r="D202" s="93" t="s">
        <v>222</v>
      </c>
      <c r="E202" s="93" t="s">
        <v>5</v>
      </c>
      <c r="F202" s="97"/>
      <c r="G202" s="16">
        <f>G203</f>
        <v>9331.8</v>
      </c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73"/>
      <c r="Y202" s="59"/>
    </row>
    <row r="203" spans="1:25" ht="19.5" outlineLevel="6" thickBot="1">
      <c r="A203" s="5" t="s">
        <v>137</v>
      </c>
      <c r="B203" s="21">
        <v>951</v>
      </c>
      <c r="C203" s="6" t="s">
        <v>20</v>
      </c>
      <c r="D203" s="6" t="s">
        <v>222</v>
      </c>
      <c r="E203" s="6" t="s">
        <v>5</v>
      </c>
      <c r="F203" s="78"/>
      <c r="G203" s="7">
        <f>G204</f>
        <v>9331.8</v>
      </c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73"/>
      <c r="Y203" s="59"/>
    </row>
    <row r="204" spans="1:25" ht="48" outlineLevel="6" thickBot="1">
      <c r="A204" s="98" t="s">
        <v>90</v>
      </c>
      <c r="B204" s="137">
        <v>951</v>
      </c>
      <c r="C204" s="95" t="s">
        <v>20</v>
      </c>
      <c r="D204" s="95" t="s">
        <v>222</v>
      </c>
      <c r="E204" s="95" t="s">
        <v>93</v>
      </c>
      <c r="F204" s="99"/>
      <c r="G204" s="100">
        <v>9331.8</v>
      </c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73"/>
      <c r="Y204" s="59"/>
    </row>
    <row r="205" spans="1:25" ht="32.25" outlineLevel="6" thickBot="1">
      <c r="A205" s="127" t="s">
        <v>61</v>
      </c>
      <c r="B205" s="18">
        <v>951</v>
      </c>
      <c r="C205" s="39" t="s">
        <v>60</v>
      </c>
      <c r="D205" s="39" t="s">
        <v>6</v>
      </c>
      <c r="E205" s="39" t="s">
        <v>5</v>
      </c>
      <c r="F205" s="39"/>
      <c r="G205" s="122">
        <f>G206</f>
        <v>10.5</v>
      </c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73"/>
      <c r="Y205" s="59"/>
    </row>
    <row r="206" spans="1:25" ht="32.25" outlineLevel="6" thickBot="1">
      <c r="A206" s="8" t="s">
        <v>138</v>
      </c>
      <c r="B206" s="19">
        <v>951</v>
      </c>
      <c r="C206" s="9" t="s">
        <v>60</v>
      </c>
      <c r="D206" s="9" t="s">
        <v>223</v>
      </c>
      <c r="E206" s="9" t="s">
        <v>5</v>
      </c>
      <c r="F206" s="9"/>
      <c r="G206" s="10">
        <f>G207</f>
        <v>10.5</v>
      </c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73"/>
      <c r="Y206" s="59"/>
    </row>
    <row r="207" spans="1:25" ht="48" outlineLevel="6" thickBot="1">
      <c r="A207" s="117" t="s">
        <v>224</v>
      </c>
      <c r="B207" s="92">
        <v>951</v>
      </c>
      <c r="C207" s="93" t="s">
        <v>60</v>
      </c>
      <c r="D207" s="93" t="s">
        <v>225</v>
      </c>
      <c r="E207" s="93" t="s">
        <v>5</v>
      </c>
      <c r="F207" s="93"/>
      <c r="G207" s="16">
        <f>G208</f>
        <v>10.5</v>
      </c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73"/>
      <c r="Y207" s="59"/>
    </row>
    <row r="208" spans="1:25" ht="32.25" outlineLevel="6" thickBot="1">
      <c r="A208" s="5" t="s">
        <v>108</v>
      </c>
      <c r="B208" s="21">
        <v>951</v>
      </c>
      <c r="C208" s="6" t="s">
        <v>60</v>
      </c>
      <c r="D208" s="6" t="s">
        <v>225</v>
      </c>
      <c r="E208" s="6" t="s">
        <v>102</v>
      </c>
      <c r="F208" s="6"/>
      <c r="G208" s="7">
        <f>G209</f>
        <v>10.5</v>
      </c>
      <c r="H208" s="10">
        <f aca="true" t="shared" si="39" ref="H208:X209">H209</f>
        <v>0</v>
      </c>
      <c r="I208" s="10">
        <f t="shared" si="39"/>
        <v>0</v>
      </c>
      <c r="J208" s="10">
        <f t="shared" si="39"/>
        <v>0</v>
      </c>
      <c r="K208" s="10">
        <f t="shared" si="39"/>
        <v>0</v>
      </c>
      <c r="L208" s="10">
        <f t="shared" si="39"/>
        <v>0</v>
      </c>
      <c r="M208" s="10">
        <f t="shared" si="39"/>
        <v>0</v>
      </c>
      <c r="N208" s="10">
        <f t="shared" si="39"/>
        <v>0</v>
      </c>
      <c r="O208" s="10">
        <f t="shared" si="39"/>
        <v>0</v>
      </c>
      <c r="P208" s="10">
        <f t="shared" si="39"/>
        <v>0</v>
      </c>
      <c r="Q208" s="10">
        <f t="shared" si="39"/>
        <v>0</v>
      </c>
      <c r="R208" s="10">
        <f t="shared" si="39"/>
        <v>0</v>
      </c>
      <c r="S208" s="10">
        <f t="shared" si="39"/>
        <v>0</v>
      </c>
      <c r="T208" s="10">
        <f t="shared" si="39"/>
        <v>0</v>
      </c>
      <c r="U208" s="10">
        <f t="shared" si="39"/>
        <v>0</v>
      </c>
      <c r="V208" s="10">
        <f t="shared" si="39"/>
        <v>0</v>
      </c>
      <c r="W208" s="10">
        <f t="shared" si="39"/>
        <v>0</v>
      </c>
      <c r="X208" s="66">
        <f t="shared" si="39"/>
        <v>0</v>
      </c>
      <c r="Y208" s="59">
        <f>X208/G208*100</f>
        <v>0</v>
      </c>
    </row>
    <row r="209" spans="1:25" ht="32.25" outlineLevel="6" thickBot="1">
      <c r="A209" s="90" t="s">
        <v>110</v>
      </c>
      <c r="B209" s="94">
        <v>951</v>
      </c>
      <c r="C209" s="95" t="s">
        <v>60</v>
      </c>
      <c r="D209" s="95" t="s">
        <v>225</v>
      </c>
      <c r="E209" s="95" t="s">
        <v>104</v>
      </c>
      <c r="F209" s="95"/>
      <c r="G209" s="100">
        <v>10.5</v>
      </c>
      <c r="H209" s="12">
        <f t="shared" si="39"/>
        <v>0</v>
      </c>
      <c r="I209" s="12">
        <f t="shared" si="39"/>
        <v>0</v>
      </c>
      <c r="J209" s="12">
        <f t="shared" si="39"/>
        <v>0</v>
      </c>
      <c r="K209" s="12">
        <f t="shared" si="39"/>
        <v>0</v>
      </c>
      <c r="L209" s="12">
        <f t="shared" si="39"/>
        <v>0</v>
      </c>
      <c r="M209" s="12">
        <f t="shared" si="39"/>
        <v>0</v>
      </c>
      <c r="N209" s="12">
        <f t="shared" si="39"/>
        <v>0</v>
      </c>
      <c r="O209" s="12">
        <f t="shared" si="39"/>
        <v>0</v>
      </c>
      <c r="P209" s="12">
        <f t="shared" si="39"/>
        <v>0</v>
      </c>
      <c r="Q209" s="12">
        <f t="shared" si="39"/>
        <v>0</v>
      </c>
      <c r="R209" s="12">
        <f t="shared" si="39"/>
        <v>0</v>
      </c>
      <c r="S209" s="12">
        <f t="shared" si="39"/>
        <v>0</v>
      </c>
      <c r="T209" s="12">
        <f t="shared" si="39"/>
        <v>0</v>
      </c>
      <c r="U209" s="12">
        <f t="shared" si="39"/>
        <v>0</v>
      </c>
      <c r="V209" s="12">
        <f t="shared" si="39"/>
        <v>0</v>
      </c>
      <c r="W209" s="12">
        <f t="shared" si="39"/>
        <v>0</v>
      </c>
      <c r="X209" s="67">
        <f t="shared" si="39"/>
        <v>0</v>
      </c>
      <c r="Y209" s="59">
        <f>X209/G209*100</f>
        <v>0</v>
      </c>
    </row>
    <row r="210" spans="1:25" ht="19.5" outlineLevel="6" thickBot="1">
      <c r="A210" s="127" t="s">
        <v>35</v>
      </c>
      <c r="B210" s="18">
        <v>951</v>
      </c>
      <c r="C210" s="39" t="s">
        <v>14</v>
      </c>
      <c r="D210" s="39" t="s">
        <v>6</v>
      </c>
      <c r="E210" s="39" t="s">
        <v>5</v>
      </c>
      <c r="F210" s="39"/>
      <c r="G210" s="122">
        <f>G211</f>
        <v>1445</v>
      </c>
      <c r="H210" s="24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42"/>
      <c r="X210" s="65">
        <v>0</v>
      </c>
      <c r="Y210" s="59">
        <f>X210/G210*100</f>
        <v>0</v>
      </c>
    </row>
    <row r="211" spans="1:25" ht="32.25" outlineLevel="6" thickBot="1">
      <c r="A211" s="115" t="s">
        <v>160</v>
      </c>
      <c r="B211" s="19">
        <v>951</v>
      </c>
      <c r="C211" s="9" t="s">
        <v>14</v>
      </c>
      <c r="D211" s="9" t="s">
        <v>161</v>
      </c>
      <c r="E211" s="9" t="s">
        <v>5</v>
      </c>
      <c r="F211" s="9"/>
      <c r="G211" s="10">
        <f>G212</f>
        <v>1445</v>
      </c>
      <c r="H211" s="77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75"/>
      <c r="Y211" s="59"/>
    </row>
    <row r="212" spans="1:25" ht="32.25" outlineLevel="6" thickBot="1">
      <c r="A212" s="115" t="s">
        <v>162</v>
      </c>
      <c r="B212" s="19">
        <v>951</v>
      </c>
      <c r="C212" s="11" t="s">
        <v>14</v>
      </c>
      <c r="D212" s="11" t="s">
        <v>163</v>
      </c>
      <c r="E212" s="11" t="s">
        <v>5</v>
      </c>
      <c r="F212" s="11"/>
      <c r="G212" s="12">
        <f>G213</f>
        <v>1445</v>
      </c>
      <c r="H212" s="77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75"/>
      <c r="Y212" s="59"/>
    </row>
    <row r="213" spans="1:25" ht="48" outlineLevel="6" thickBot="1">
      <c r="A213" s="116" t="s">
        <v>166</v>
      </c>
      <c r="B213" s="133">
        <v>951</v>
      </c>
      <c r="C213" s="93" t="s">
        <v>14</v>
      </c>
      <c r="D213" s="93" t="s">
        <v>167</v>
      </c>
      <c r="E213" s="93" t="s">
        <v>5</v>
      </c>
      <c r="F213" s="93"/>
      <c r="G213" s="16">
        <f>G214+G217</f>
        <v>1445</v>
      </c>
      <c r="H213" s="31">
        <f aca="true" t="shared" si="40" ref="H213:X215">H214</f>
        <v>0</v>
      </c>
      <c r="I213" s="31">
        <f t="shared" si="40"/>
        <v>0</v>
      </c>
      <c r="J213" s="31">
        <f t="shared" si="40"/>
        <v>0</v>
      </c>
      <c r="K213" s="31">
        <f t="shared" si="40"/>
        <v>0</v>
      </c>
      <c r="L213" s="31">
        <f t="shared" si="40"/>
        <v>0</v>
      </c>
      <c r="M213" s="31">
        <f t="shared" si="40"/>
        <v>0</v>
      </c>
      <c r="N213" s="31">
        <f t="shared" si="40"/>
        <v>0</v>
      </c>
      <c r="O213" s="31">
        <f t="shared" si="40"/>
        <v>0</v>
      </c>
      <c r="P213" s="31">
        <f t="shared" si="40"/>
        <v>0</v>
      </c>
      <c r="Q213" s="31">
        <f t="shared" si="40"/>
        <v>0</v>
      </c>
      <c r="R213" s="31">
        <f t="shared" si="40"/>
        <v>0</v>
      </c>
      <c r="S213" s="31">
        <f t="shared" si="40"/>
        <v>0</v>
      </c>
      <c r="T213" s="31">
        <f t="shared" si="40"/>
        <v>0</v>
      </c>
      <c r="U213" s="31">
        <f t="shared" si="40"/>
        <v>0</v>
      </c>
      <c r="V213" s="31">
        <f t="shared" si="40"/>
        <v>0</v>
      </c>
      <c r="W213" s="31">
        <f t="shared" si="40"/>
        <v>0</v>
      </c>
      <c r="X213" s="66">
        <f t="shared" si="40"/>
        <v>1409.01825</v>
      </c>
      <c r="Y213" s="59">
        <f>X213/G213*100</f>
        <v>97.5099134948097</v>
      </c>
    </row>
    <row r="214" spans="1:25" ht="32.25" outlineLevel="6" thickBot="1">
      <c r="A214" s="5" t="s">
        <v>99</v>
      </c>
      <c r="B214" s="21">
        <v>951</v>
      </c>
      <c r="C214" s="6" t="s">
        <v>14</v>
      </c>
      <c r="D214" s="6" t="s">
        <v>167</v>
      </c>
      <c r="E214" s="6" t="s">
        <v>96</v>
      </c>
      <c r="F214" s="6"/>
      <c r="G214" s="7">
        <f>G215+G216</f>
        <v>1445</v>
      </c>
      <c r="H214" s="32">
        <f t="shared" si="40"/>
        <v>0</v>
      </c>
      <c r="I214" s="32">
        <f t="shared" si="40"/>
        <v>0</v>
      </c>
      <c r="J214" s="32">
        <f t="shared" si="40"/>
        <v>0</v>
      </c>
      <c r="K214" s="32">
        <f t="shared" si="40"/>
        <v>0</v>
      </c>
      <c r="L214" s="32">
        <f t="shared" si="40"/>
        <v>0</v>
      </c>
      <c r="M214" s="32">
        <f t="shared" si="40"/>
        <v>0</v>
      </c>
      <c r="N214" s="32">
        <f t="shared" si="40"/>
        <v>0</v>
      </c>
      <c r="O214" s="32">
        <f t="shared" si="40"/>
        <v>0</v>
      </c>
      <c r="P214" s="32">
        <f t="shared" si="40"/>
        <v>0</v>
      </c>
      <c r="Q214" s="32">
        <f t="shared" si="40"/>
        <v>0</v>
      </c>
      <c r="R214" s="32">
        <f t="shared" si="40"/>
        <v>0</v>
      </c>
      <c r="S214" s="32">
        <f t="shared" si="40"/>
        <v>0</v>
      </c>
      <c r="T214" s="32">
        <f t="shared" si="40"/>
        <v>0</v>
      </c>
      <c r="U214" s="32">
        <f t="shared" si="40"/>
        <v>0</v>
      </c>
      <c r="V214" s="32">
        <f t="shared" si="40"/>
        <v>0</v>
      </c>
      <c r="W214" s="32">
        <f t="shared" si="40"/>
        <v>0</v>
      </c>
      <c r="X214" s="67">
        <f t="shared" si="40"/>
        <v>1409.01825</v>
      </c>
      <c r="Y214" s="59">
        <f>X214/G214*100</f>
        <v>97.5099134948097</v>
      </c>
    </row>
    <row r="215" spans="1:25" ht="16.5" outlineLevel="6" thickBot="1">
      <c r="A215" s="90" t="s">
        <v>100</v>
      </c>
      <c r="B215" s="94">
        <v>951</v>
      </c>
      <c r="C215" s="95" t="s">
        <v>14</v>
      </c>
      <c r="D215" s="95" t="s">
        <v>167</v>
      </c>
      <c r="E215" s="95" t="s">
        <v>97</v>
      </c>
      <c r="F215" s="95"/>
      <c r="G215" s="100">
        <v>1445</v>
      </c>
      <c r="H215" s="34">
        <f t="shared" si="40"/>
        <v>0</v>
      </c>
      <c r="I215" s="34">
        <f t="shared" si="40"/>
        <v>0</v>
      </c>
      <c r="J215" s="34">
        <f t="shared" si="40"/>
        <v>0</v>
      </c>
      <c r="K215" s="34">
        <f t="shared" si="40"/>
        <v>0</v>
      </c>
      <c r="L215" s="34">
        <f t="shared" si="40"/>
        <v>0</v>
      </c>
      <c r="M215" s="34">
        <f t="shared" si="40"/>
        <v>0</v>
      </c>
      <c r="N215" s="34">
        <f t="shared" si="40"/>
        <v>0</v>
      </c>
      <c r="O215" s="34">
        <f t="shared" si="40"/>
        <v>0</v>
      </c>
      <c r="P215" s="34">
        <f t="shared" si="40"/>
        <v>0</v>
      </c>
      <c r="Q215" s="34">
        <f t="shared" si="40"/>
        <v>0</v>
      </c>
      <c r="R215" s="34">
        <f t="shared" si="40"/>
        <v>0</v>
      </c>
      <c r="S215" s="34">
        <f t="shared" si="40"/>
        <v>0</v>
      </c>
      <c r="T215" s="34">
        <f t="shared" si="40"/>
        <v>0</v>
      </c>
      <c r="U215" s="34">
        <f t="shared" si="40"/>
        <v>0</v>
      </c>
      <c r="V215" s="34">
        <f t="shared" si="40"/>
        <v>0</v>
      </c>
      <c r="W215" s="34">
        <f t="shared" si="40"/>
        <v>0</v>
      </c>
      <c r="X215" s="68">
        <f t="shared" si="40"/>
        <v>1409.01825</v>
      </c>
      <c r="Y215" s="59">
        <f>X215/G215*100</f>
        <v>97.5099134948097</v>
      </c>
    </row>
    <row r="216" spans="1:25" ht="32.25" outlineLevel="6" thickBot="1">
      <c r="A216" s="90" t="s">
        <v>101</v>
      </c>
      <c r="B216" s="94">
        <v>951</v>
      </c>
      <c r="C216" s="95" t="s">
        <v>14</v>
      </c>
      <c r="D216" s="95" t="s">
        <v>167</v>
      </c>
      <c r="E216" s="95" t="s">
        <v>98</v>
      </c>
      <c r="F216" s="95"/>
      <c r="G216" s="100">
        <v>0</v>
      </c>
      <c r="H216" s="24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42"/>
      <c r="X216" s="65">
        <v>1409.01825</v>
      </c>
      <c r="Y216" s="59" t="e">
        <f>X216/G216*100</f>
        <v>#DIV/0!</v>
      </c>
    </row>
    <row r="217" spans="1:25" ht="32.25" outlineLevel="6" thickBot="1">
      <c r="A217" s="5" t="s">
        <v>108</v>
      </c>
      <c r="B217" s="21">
        <v>951</v>
      </c>
      <c r="C217" s="6" t="s">
        <v>14</v>
      </c>
      <c r="D217" s="6" t="s">
        <v>167</v>
      </c>
      <c r="E217" s="6" t="s">
        <v>102</v>
      </c>
      <c r="F217" s="6"/>
      <c r="G217" s="7">
        <f>G218</f>
        <v>0</v>
      </c>
      <c r="H217" s="77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75"/>
      <c r="Y217" s="59"/>
    </row>
    <row r="218" spans="1:25" ht="32.25" outlineLevel="6" thickBot="1">
      <c r="A218" s="90" t="s">
        <v>110</v>
      </c>
      <c r="B218" s="94">
        <v>951</v>
      </c>
      <c r="C218" s="95" t="s">
        <v>14</v>
      </c>
      <c r="D218" s="95" t="s">
        <v>167</v>
      </c>
      <c r="E218" s="95" t="s">
        <v>104</v>
      </c>
      <c r="F218" s="95"/>
      <c r="G218" s="100">
        <v>0</v>
      </c>
      <c r="H218" s="77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75"/>
      <c r="Y218" s="59"/>
    </row>
    <row r="219" spans="1:25" ht="19.5" outlineLevel="6" thickBot="1">
      <c r="A219" s="111" t="s">
        <v>67</v>
      </c>
      <c r="B219" s="18">
        <v>951</v>
      </c>
      <c r="C219" s="14" t="s">
        <v>48</v>
      </c>
      <c r="D219" s="14" t="s">
        <v>6</v>
      </c>
      <c r="E219" s="14" t="s">
        <v>5</v>
      </c>
      <c r="F219" s="14"/>
      <c r="G219" s="15">
        <f>G220</f>
        <v>11423.6</v>
      </c>
      <c r="H219" s="77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75"/>
      <c r="Y219" s="59"/>
    </row>
    <row r="220" spans="1:25" ht="19.5" outlineLevel="6" thickBot="1">
      <c r="A220" s="8" t="s">
        <v>36</v>
      </c>
      <c r="B220" s="19">
        <v>951</v>
      </c>
      <c r="C220" s="9" t="s">
        <v>15</v>
      </c>
      <c r="D220" s="9" t="s">
        <v>6</v>
      </c>
      <c r="E220" s="9" t="s">
        <v>5</v>
      </c>
      <c r="F220" s="9"/>
      <c r="G220" s="10">
        <f>G221+G233+G237+G241</f>
        <v>11423.6</v>
      </c>
      <c r="H220" s="77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75"/>
      <c r="Y220" s="59"/>
    </row>
    <row r="221" spans="1:25" ht="19.5" outlineLevel="6" thickBot="1">
      <c r="A221" s="13" t="s">
        <v>226</v>
      </c>
      <c r="B221" s="19">
        <v>951</v>
      </c>
      <c r="C221" s="11" t="s">
        <v>15</v>
      </c>
      <c r="D221" s="11" t="s">
        <v>227</v>
      </c>
      <c r="E221" s="11" t="s">
        <v>5</v>
      </c>
      <c r="F221" s="11"/>
      <c r="G221" s="12">
        <f>G222+G226</f>
        <v>10974.7</v>
      </c>
      <c r="H221" s="29">
        <f aca="true" t="shared" si="41" ref="H221:X221">H222</f>
        <v>0</v>
      </c>
      <c r="I221" s="29">
        <f t="shared" si="41"/>
        <v>0</v>
      </c>
      <c r="J221" s="29">
        <f t="shared" si="41"/>
        <v>0</v>
      </c>
      <c r="K221" s="29">
        <f t="shared" si="41"/>
        <v>0</v>
      </c>
      <c r="L221" s="29">
        <f t="shared" si="41"/>
        <v>0</v>
      </c>
      <c r="M221" s="29">
        <f t="shared" si="41"/>
        <v>0</v>
      </c>
      <c r="N221" s="29">
        <f t="shared" si="41"/>
        <v>0</v>
      </c>
      <c r="O221" s="29">
        <f t="shared" si="41"/>
        <v>0</v>
      </c>
      <c r="P221" s="29">
        <f t="shared" si="41"/>
        <v>0</v>
      </c>
      <c r="Q221" s="29">
        <f t="shared" si="41"/>
        <v>0</v>
      </c>
      <c r="R221" s="29">
        <f t="shared" si="41"/>
        <v>0</v>
      </c>
      <c r="S221" s="29">
        <f t="shared" si="41"/>
        <v>0</v>
      </c>
      <c r="T221" s="29">
        <f t="shared" si="41"/>
        <v>0</v>
      </c>
      <c r="U221" s="29">
        <f t="shared" si="41"/>
        <v>0</v>
      </c>
      <c r="V221" s="29">
        <f t="shared" si="41"/>
        <v>0</v>
      </c>
      <c r="W221" s="29">
        <f t="shared" si="41"/>
        <v>0</v>
      </c>
      <c r="X221" s="73">
        <f t="shared" si="41"/>
        <v>669.14176</v>
      </c>
      <c r="Y221" s="59">
        <f>X221/G221*100</f>
        <v>6.097130308801151</v>
      </c>
    </row>
    <row r="222" spans="1:25" ht="16.5" outlineLevel="6" thickBot="1">
      <c r="A222" s="96" t="s">
        <v>142</v>
      </c>
      <c r="B222" s="92">
        <v>951</v>
      </c>
      <c r="C222" s="93" t="s">
        <v>15</v>
      </c>
      <c r="D222" s="93" t="s">
        <v>228</v>
      </c>
      <c r="E222" s="93" t="s">
        <v>5</v>
      </c>
      <c r="F222" s="93"/>
      <c r="G222" s="16">
        <f>G223</f>
        <v>100</v>
      </c>
      <c r="H222" s="10">
        <f aca="true" t="shared" si="42" ref="H222:X222">H233</f>
        <v>0</v>
      </c>
      <c r="I222" s="10">
        <f t="shared" si="42"/>
        <v>0</v>
      </c>
      <c r="J222" s="10">
        <f t="shared" si="42"/>
        <v>0</v>
      </c>
      <c r="K222" s="10">
        <f t="shared" si="42"/>
        <v>0</v>
      </c>
      <c r="L222" s="10">
        <f t="shared" si="42"/>
        <v>0</v>
      </c>
      <c r="M222" s="10">
        <f t="shared" si="42"/>
        <v>0</v>
      </c>
      <c r="N222" s="10">
        <f t="shared" si="42"/>
        <v>0</v>
      </c>
      <c r="O222" s="10">
        <f t="shared" si="42"/>
        <v>0</v>
      </c>
      <c r="P222" s="10">
        <f t="shared" si="42"/>
        <v>0</v>
      </c>
      <c r="Q222" s="10">
        <f t="shared" si="42"/>
        <v>0</v>
      </c>
      <c r="R222" s="10">
        <f t="shared" si="42"/>
        <v>0</v>
      </c>
      <c r="S222" s="10">
        <f t="shared" si="42"/>
        <v>0</v>
      </c>
      <c r="T222" s="10">
        <f t="shared" si="42"/>
        <v>0</v>
      </c>
      <c r="U222" s="10">
        <f t="shared" si="42"/>
        <v>0</v>
      </c>
      <c r="V222" s="10">
        <f t="shared" si="42"/>
        <v>0</v>
      </c>
      <c r="W222" s="10">
        <f t="shared" si="42"/>
        <v>0</v>
      </c>
      <c r="X222" s="66">
        <f t="shared" si="42"/>
        <v>669.14176</v>
      </c>
      <c r="Y222" s="59">
        <f>X222/G222*100</f>
        <v>669.14176</v>
      </c>
    </row>
    <row r="223" spans="1:25" ht="32.25" outlineLevel="6" thickBot="1">
      <c r="A223" s="79" t="s">
        <v>229</v>
      </c>
      <c r="B223" s="21">
        <v>951</v>
      </c>
      <c r="C223" s="6" t="s">
        <v>15</v>
      </c>
      <c r="D223" s="6" t="s">
        <v>230</v>
      </c>
      <c r="E223" s="6" t="s">
        <v>5</v>
      </c>
      <c r="F223" s="6"/>
      <c r="G223" s="7">
        <f>G224</f>
        <v>100</v>
      </c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66"/>
      <c r="Y223" s="59"/>
    </row>
    <row r="224" spans="1:25" ht="32.25" outlineLevel="6" thickBot="1">
      <c r="A224" s="90" t="s">
        <v>108</v>
      </c>
      <c r="B224" s="94">
        <v>951</v>
      </c>
      <c r="C224" s="95" t="s">
        <v>15</v>
      </c>
      <c r="D224" s="95" t="s">
        <v>230</v>
      </c>
      <c r="E224" s="95" t="s">
        <v>102</v>
      </c>
      <c r="F224" s="95"/>
      <c r="G224" s="100">
        <f>G225</f>
        <v>100</v>
      </c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66"/>
      <c r="Y224" s="59"/>
    </row>
    <row r="225" spans="1:25" ht="32.25" outlineLevel="6" thickBot="1">
      <c r="A225" s="90" t="s">
        <v>110</v>
      </c>
      <c r="B225" s="94">
        <v>951</v>
      </c>
      <c r="C225" s="95" t="s">
        <v>15</v>
      </c>
      <c r="D225" s="95" t="s">
        <v>230</v>
      </c>
      <c r="E225" s="95" t="s">
        <v>104</v>
      </c>
      <c r="F225" s="95"/>
      <c r="G225" s="100">
        <v>100</v>
      </c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66"/>
      <c r="Y225" s="59"/>
    </row>
    <row r="226" spans="1:25" ht="34.5" customHeight="1" outlineLevel="6" thickBot="1">
      <c r="A226" s="117" t="s">
        <v>231</v>
      </c>
      <c r="B226" s="92">
        <v>951</v>
      </c>
      <c r="C226" s="93" t="s">
        <v>15</v>
      </c>
      <c r="D226" s="93" t="s">
        <v>232</v>
      </c>
      <c r="E226" s="93" t="s">
        <v>5</v>
      </c>
      <c r="F226" s="93"/>
      <c r="G226" s="16">
        <f>G227+G230</f>
        <v>10874.7</v>
      </c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66"/>
      <c r="Y226" s="59"/>
    </row>
    <row r="227" spans="1:25" ht="32.25" outlineLevel="6" thickBot="1">
      <c r="A227" s="5" t="s">
        <v>233</v>
      </c>
      <c r="B227" s="21">
        <v>951</v>
      </c>
      <c r="C227" s="6" t="s">
        <v>15</v>
      </c>
      <c r="D227" s="6" t="s">
        <v>234</v>
      </c>
      <c r="E227" s="6" t="s">
        <v>5</v>
      </c>
      <c r="F227" s="6"/>
      <c r="G227" s="7">
        <f>G228</f>
        <v>8927.1</v>
      </c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66"/>
      <c r="Y227" s="59"/>
    </row>
    <row r="228" spans="1:25" ht="16.5" outlineLevel="6" thickBot="1">
      <c r="A228" s="90" t="s">
        <v>137</v>
      </c>
      <c r="B228" s="94">
        <v>951</v>
      </c>
      <c r="C228" s="95" t="s">
        <v>15</v>
      </c>
      <c r="D228" s="95" t="s">
        <v>234</v>
      </c>
      <c r="E228" s="95" t="s">
        <v>136</v>
      </c>
      <c r="F228" s="95"/>
      <c r="G228" s="100">
        <f>G229</f>
        <v>8927.1</v>
      </c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66"/>
      <c r="Y228" s="59"/>
    </row>
    <row r="229" spans="1:25" ht="48" outlineLevel="6" thickBot="1">
      <c r="A229" s="101" t="s">
        <v>90</v>
      </c>
      <c r="B229" s="94">
        <v>951</v>
      </c>
      <c r="C229" s="95" t="s">
        <v>15</v>
      </c>
      <c r="D229" s="95" t="s">
        <v>234</v>
      </c>
      <c r="E229" s="95" t="s">
        <v>93</v>
      </c>
      <c r="F229" s="95"/>
      <c r="G229" s="100">
        <v>8927.1</v>
      </c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66"/>
      <c r="Y229" s="59"/>
    </row>
    <row r="230" spans="1:25" ht="32.25" outlineLevel="6" thickBot="1">
      <c r="A230" s="5" t="s">
        <v>235</v>
      </c>
      <c r="B230" s="21">
        <v>951</v>
      </c>
      <c r="C230" s="6" t="s">
        <v>15</v>
      </c>
      <c r="D230" s="6" t="s">
        <v>236</v>
      </c>
      <c r="E230" s="6" t="s">
        <v>5</v>
      </c>
      <c r="F230" s="6"/>
      <c r="G230" s="7">
        <f>G231</f>
        <v>1947.6</v>
      </c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66"/>
      <c r="Y230" s="59"/>
    </row>
    <row r="231" spans="1:25" ht="16.5" outlineLevel="6" thickBot="1">
      <c r="A231" s="90" t="s">
        <v>137</v>
      </c>
      <c r="B231" s="94">
        <v>951</v>
      </c>
      <c r="C231" s="95" t="s">
        <v>15</v>
      </c>
      <c r="D231" s="95" t="s">
        <v>236</v>
      </c>
      <c r="E231" s="95" t="s">
        <v>136</v>
      </c>
      <c r="F231" s="95"/>
      <c r="G231" s="100">
        <f>G232</f>
        <v>1947.6</v>
      </c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66"/>
      <c r="Y231" s="59"/>
    </row>
    <row r="232" spans="1:25" ht="48" outlineLevel="6" thickBot="1">
      <c r="A232" s="101" t="s">
        <v>90</v>
      </c>
      <c r="B232" s="94">
        <v>951</v>
      </c>
      <c r="C232" s="95" t="s">
        <v>15</v>
      </c>
      <c r="D232" s="95" t="s">
        <v>236</v>
      </c>
      <c r="E232" s="95" t="s">
        <v>93</v>
      </c>
      <c r="F232" s="95"/>
      <c r="G232" s="100">
        <v>1947.6</v>
      </c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66"/>
      <c r="Y232" s="59"/>
    </row>
    <row r="233" spans="1:25" ht="32.25" outlineLevel="6" thickBot="1">
      <c r="A233" s="8" t="s">
        <v>139</v>
      </c>
      <c r="B233" s="19">
        <v>951</v>
      </c>
      <c r="C233" s="9" t="s">
        <v>15</v>
      </c>
      <c r="D233" s="9" t="s">
        <v>237</v>
      </c>
      <c r="E233" s="9" t="s">
        <v>5</v>
      </c>
      <c r="F233" s="9"/>
      <c r="G233" s="10">
        <f>G234</f>
        <v>224</v>
      </c>
      <c r="H233" s="12">
        <f aca="true" t="shared" si="43" ref="H233:X233">H234</f>
        <v>0</v>
      </c>
      <c r="I233" s="12">
        <f t="shared" si="43"/>
        <v>0</v>
      </c>
      <c r="J233" s="12">
        <f t="shared" si="43"/>
        <v>0</v>
      </c>
      <c r="K233" s="12">
        <f t="shared" si="43"/>
        <v>0</v>
      </c>
      <c r="L233" s="12">
        <f t="shared" si="43"/>
        <v>0</v>
      </c>
      <c r="M233" s="12">
        <f t="shared" si="43"/>
        <v>0</v>
      </c>
      <c r="N233" s="12">
        <f t="shared" si="43"/>
        <v>0</v>
      </c>
      <c r="O233" s="12">
        <f t="shared" si="43"/>
        <v>0</v>
      </c>
      <c r="P233" s="12">
        <f t="shared" si="43"/>
        <v>0</v>
      </c>
      <c r="Q233" s="12">
        <f t="shared" si="43"/>
        <v>0</v>
      </c>
      <c r="R233" s="12">
        <f t="shared" si="43"/>
        <v>0</v>
      </c>
      <c r="S233" s="12">
        <f t="shared" si="43"/>
        <v>0</v>
      </c>
      <c r="T233" s="12">
        <f t="shared" si="43"/>
        <v>0</v>
      </c>
      <c r="U233" s="12">
        <f t="shared" si="43"/>
        <v>0</v>
      </c>
      <c r="V233" s="12">
        <f t="shared" si="43"/>
        <v>0</v>
      </c>
      <c r="W233" s="12">
        <f t="shared" si="43"/>
        <v>0</v>
      </c>
      <c r="X233" s="67">
        <f t="shared" si="43"/>
        <v>669.14176</v>
      </c>
      <c r="Y233" s="59">
        <f>X233/G233*100</f>
        <v>298.724</v>
      </c>
    </row>
    <row r="234" spans="1:25" ht="48" outlineLevel="6" thickBot="1">
      <c r="A234" s="79" t="s">
        <v>238</v>
      </c>
      <c r="B234" s="21">
        <v>951</v>
      </c>
      <c r="C234" s="6" t="s">
        <v>15</v>
      </c>
      <c r="D234" s="6" t="s">
        <v>239</v>
      </c>
      <c r="E234" s="6" t="s">
        <v>5</v>
      </c>
      <c r="F234" s="6"/>
      <c r="G234" s="7">
        <f>G235</f>
        <v>224</v>
      </c>
      <c r="H234" s="24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42"/>
      <c r="X234" s="65">
        <v>669.14176</v>
      </c>
      <c r="Y234" s="59">
        <f>X234/G234*100</f>
        <v>298.724</v>
      </c>
    </row>
    <row r="235" spans="1:25" ht="32.25" outlineLevel="6" thickBot="1">
      <c r="A235" s="90" t="s">
        <v>108</v>
      </c>
      <c r="B235" s="94">
        <v>951</v>
      </c>
      <c r="C235" s="95" t="s">
        <v>15</v>
      </c>
      <c r="D235" s="95" t="s">
        <v>239</v>
      </c>
      <c r="E235" s="95" t="s">
        <v>102</v>
      </c>
      <c r="F235" s="95"/>
      <c r="G235" s="100">
        <f>G236</f>
        <v>224</v>
      </c>
      <c r="H235" s="77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75"/>
      <c r="Y235" s="59"/>
    </row>
    <row r="236" spans="1:25" ht="32.25" outlineLevel="6" thickBot="1">
      <c r="A236" s="90" t="s">
        <v>110</v>
      </c>
      <c r="B236" s="94">
        <v>951</v>
      </c>
      <c r="C236" s="95" t="s">
        <v>15</v>
      </c>
      <c r="D236" s="95" t="s">
        <v>239</v>
      </c>
      <c r="E236" s="95" t="s">
        <v>104</v>
      </c>
      <c r="F236" s="95"/>
      <c r="G236" s="100">
        <v>224</v>
      </c>
      <c r="H236" s="77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75"/>
      <c r="Y236" s="59"/>
    </row>
    <row r="237" spans="1:25" ht="19.5" outlineLevel="6" thickBot="1">
      <c r="A237" s="8" t="s">
        <v>140</v>
      </c>
      <c r="B237" s="19">
        <v>951</v>
      </c>
      <c r="C237" s="9" t="s">
        <v>15</v>
      </c>
      <c r="D237" s="9" t="s">
        <v>240</v>
      </c>
      <c r="E237" s="9" t="s">
        <v>5</v>
      </c>
      <c r="F237" s="9"/>
      <c r="G237" s="10">
        <f>G238</f>
        <v>174.9</v>
      </c>
      <c r="H237" s="77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75"/>
      <c r="Y237" s="59"/>
    </row>
    <row r="238" spans="1:25" ht="32.25" outlineLevel="6" thickBot="1">
      <c r="A238" s="79" t="s">
        <v>241</v>
      </c>
      <c r="B238" s="21">
        <v>951</v>
      </c>
      <c r="C238" s="6" t="s">
        <v>15</v>
      </c>
      <c r="D238" s="6" t="s">
        <v>242</v>
      </c>
      <c r="E238" s="6" t="s">
        <v>5</v>
      </c>
      <c r="F238" s="6"/>
      <c r="G238" s="7">
        <f>G239</f>
        <v>174.9</v>
      </c>
      <c r="H238" s="77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75"/>
      <c r="Y238" s="59"/>
    </row>
    <row r="239" spans="1:25" ht="32.25" outlineLevel="6" thickBot="1">
      <c r="A239" s="90" t="s">
        <v>108</v>
      </c>
      <c r="B239" s="94">
        <v>951</v>
      </c>
      <c r="C239" s="95" t="s">
        <v>15</v>
      </c>
      <c r="D239" s="95" t="s">
        <v>242</v>
      </c>
      <c r="E239" s="95" t="s">
        <v>102</v>
      </c>
      <c r="F239" s="95"/>
      <c r="G239" s="100">
        <f>G240</f>
        <v>174.9</v>
      </c>
      <c r="H239" s="77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75"/>
      <c r="Y239" s="59"/>
    </row>
    <row r="240" spans="1:25" ht="32.25" outlineLevel="6" thickBot="1">
      <c r="A240" s="90" t="s">
        <v>110</v>
      </c>
      <c r="B240" s="94">
        <v>951</v>
      </c>
      <c r="C240" s="95" t="s">
        <v>15</v>
      </c>
      <c r="D240" s="95" t="s">
        <v>242</v>
      </c>
      <c r="E240" s="95" t="s">
        <v>104</v>
      </c>
      <c r="F240" s="95"/>
      <c r="G240" s="100">
        <v>174.9</v>
      </c>
      <c r="H240" s="77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75"/>
      <c r="Y240" s="59"/>
    </row>
    <row r="241" spans="1:25" ht="19.5" outlineLevel="6" thickBot="1">
      <c r="A241" s="8" t="s">
        <v>141</v>
      </c>
      <c r="B241" s="19">
        <v>951</v>
      </c>
      <c r="C241" s="9" t="s">
        <v>15</v>
      </c>
      <c r="D241" s="9" t="s">
        <v>243</v>
      </c>
      <c r="E241" s="9" t="s">
        <v>5</v>
      </c>
      <c r="F241" s="9"/>
      <c r="G241" s="10">
        <f>G242</f>
        <v>50</v>
      </c>
      <c r="H241" s="77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75"/>
      <c r="Y241" s="59"/>
    </row>
    <row r="242" spans="1:25" ht="35.25" customHeight="1" outlineLevel="6" thickBot="1">
      <c r="A242" s="79" t="s">
        <v>244</v>
      </c>
      <c r="B242" s="21">
        <v>951</v>
      </c>
      <c r="C242" s="6" t="s">
        <v>15</v>
      </c>
      <c r="D242" s="6" t="s">
        <v>245</v>
      </c>
      <c r="E242" s="6" t="s">
        <v>5</v>
      </c>
      <c r="F242" s="6"/>
      <c r="G242" s="7">
        <f>G243</f>
        <v>50</v>
      </c>
      <c r="H242" s="77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75"/>
      <c r="Y242" s="59"/>
    </row>
    <row r="243" spans="1:25" ht="32.25" outlineLevel="6" thickBot="1">
      <c r="A243" s="90" t="s">
        <v>108</v>
      </c>
      <c r="B243" s="94">
        <v>951</v>
      </c>
      <c r="C243" s="95" t="s">
        <v>15</v>
      </c>
      <c r="D243" s="95" t="s">
        <v>245</v>
      </c>
      <c r="E243" s="95" t="s">
        <v>102</v>
      </c>
      <c r="F243" s="95"/>
      <c r="G243" s="100">
        <f>G244</f>
        <v>50</v>
      </c>
      <c r="H243" s="77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75"/>
      <c r="Y243" s="59"/>
    </row>
    <row r="244" spans="1:25" ht="32.25" outlineLevel="6" thickBot="1">
      <c r="A244" s="90" t="s">
        <v>110</v>
      </c>
      <c r="B244" s="94">
        <v>951</v>
      </c>
      <c r="C244" s="95" t="s">
        <v>15</v>
      </c>
      <c r="D244" s="95" t="s">
        <v>245</v>
      </c>
      <c r="E244" s="95" t="s">
        <v>104</v>
      </c>
      <c r="F244" s="95"/>
      <c r="G244" s="100">
        <v>50</v>
      </c>
      <c r="H244" s="77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75"/>
      <c r="Y244" s="59"/>
    </row>
    <row r="245" spans="1:25" ht="19.5" outlineLevel="6" thickBot="1">
      <c r="A245" s="111" t="s">
        <v>47</v>
      </c>
      <c r="B245" s="18">
        <v>951</v>
      </c>
      <c r="C245" s="14" t="s">
        <v>46</v>
      </c>
      <c r="D245" s="14" t="s">
        <v>6</v>
      </c>
      <c r="E245" s="14" t="s">
        <v>5</v>
      </c>
      <c r="F245" s="14"/>
      <c r="G245" s="15">
        <f>G246+G252+G261</f>
        <v>1497</v>
      </c>
      <c r="H245" s="77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75"/>
      <c r="Y245" s="59"/>
    </row>
    <row r="246" spans="1:25" ht="19.5" outlineLevel="6" thickBot="1">
      <c r="A246" s="127" t="s">
        <v>37</v>
      </c>
      <c r="B246" s="18">
        <v>951</v>
      </c>
      <c r="C246" s="39" t="s">
        <v>16</v>
      </c>
      <c r="D246" s="39" t="s">
        <v>6</v>
      </c>
      <c r="E246" s="39" t="s">
        <v>5</v>
      </c>
      <c r="F246" s="39"/>
      <c r="G246" s="122">
        <f>G247</f>
        <v>492</v>
      </c>
      <c r="H246" s="77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75"/>
      <c r="Y246" s="59"/>
    </row>
    <row r="247" spans="1:25" ht="32.25" outlineLevel="6" thickBot="1">
      <c r="A247" s="115" t="s">
        <v>160</v>
      </c>
      <c r="B247" s="19">
        <v>951</v>
      </c>
      <c r="C247" s="9" t="s">
        <v>16</v>
      </c>
      <c r="D247" s="9" t="s">
        <v>161</v>
      </c>
      <c r="E247" s="9" t="s">
        <v>5</v>
      </c>
      <c r="F247" s="9"/>
      <c r="G247" s="10">
        <f>G248</f>
        <v>492</v>
      </c>
      <c r="H247" s="29">
        <f aca="true" t="shared" si="44" ref="H247:X247">H248+H253</f>
        <v>0</v>
      </c>
      <c r="I247" s="29">
        <f t="shared" si="44"/>
        <v>0</v>
      </c>
      <c r="J247" s="29">
        <f t="shared" si="44"/>
        <v>0</v>
      </c>
      <c r="K247" s="29">
        <f t="shared" si="44"/>
        <v>0</v>
      </c>
      <c r="L247" s="29">
        <f t="shared" si="44"/>
        <v>0</v>
      </c>
      <c r="M247" s="29">
        <f t="shared" si="44"/>
        <v>0</v>
      </c>
      <c r="N247" s="29">
        <f t="shared" si="44"/>
        <v>0</v>
      </c>
      <c r="O247" s="29">
        <f t="shared" si="44"/>
        <v>0</v>
      </c>
      <c r="P247" s="29">
        <f t="shared" si="44"/>
        <v>0</v>
      </c>
      <c r="Q247" s="29">
        <f t="shared" si="44"/>
        <v>0</v>
      </c>
      <c r="R247" s="29">
        <f t="shared" si="44"/>
        <v>0</v>
      </c>
      <c r="S247" s="29">
        <f t="shared" si="44"/>
        <v>0</v>
      </c>
      <c r="T247" s="29">
        <f t="shared" si="44"/>
        <v>0</v>
      </c>
      <c r="U247" s="29">
        <f t="shared" si="44"/>
        <v>0</v>
      </c>
      <c r="V247" s="29">
        <f t="shared" si="44"/>
        <v>0</v>
      </c>
      <c r="W247" s="29">
        <f t="shared" si="44"/>
        <v>0</v>
      </c>
      <c r="X247" s="73">
        <f t="shared" si="44"/>
        <v>241.07674</v>
      </c>
      <c r="Y247" s="59">
        <f>X247/G247*100</f>
        <v>48.99933739837398</v>
      </c>
    </row>
    <row r="248" spans="1:25" ht="32.25" outlineLevel="6" thickBot="1">
      <c r="A248" s="115" t="s">
        <v>162</v>
      </c>
      <c r="B248" s="19">
        <v>951</v>
      </c>
      <c r="C248" s="11" t="s">
        <v>16</v>
      </c>
      <c r="D248" s="11" t="s">
        <v>163</v>
      </c>
      <c r="E248" s="11" t="s">
        <v>5</v>
      </c>
      <c r="F248" s="11"/>
      <c r="G248" s="12">
        <f>G249</f>
        <v>492</v>
      </c>
      <c r="H248" s="31">
        <f aca="true" t="shared" si="45" ref="H248:X250">H249</f>
        <v>0</v>
      </c>
      <c r="I248" s="31">
        <f t="shared" si="45"/>
        <v>0</v>
      </c>
      <c r="J248" s="31">
        <f t="shared" si="45"/>
        <v>0</v>
      </c>
      <c r="K248" s="31">
        <f t="shared" si="45"/>
        <v>0</v>
      </c>
      <c r="L248" s="31">
        <f t="shared" si="45"/>
        <v>0</v>
      </c>
      <c r="M248" s="31">
        <f t="shared" si="45"/>
        <v>0</v>
      </c>
      <c r="N248" s="31">
        <f t="shared" si="45"/>
        <v>0</v>
      </c>
      <c r="O248" s="31">
        <f t="shared" si="45"/>
        <v>0</v>
      </c>
      <c r="P248" s="31">
        <f t="shared" si="45"/>
        <v>0</v>
      </c>
      <c r="Q248" s="31">
        <f t="shared" si="45"/>
        <v>0</v>
      </c>
      <c r="R248" s="31">
        <f t="shared" si="45"/>
        <v>0</v>
      </c>
      <c r="S248" s="31">
        <f t="shared" si="45"/>
        <v>0</v>
      </c>
      <c r="T248" s="31">
        <f t="shared" si="45"/>
        <v>0</v>
      </c>
      <c r="U248" s="31">
        <f t="shared" si="45"/>
        <v>0</v>
      </c>
      <c r="V248" s="31">
        <f t="shared" si="45"/>
        <v>0</v>
      </c>
      <c r="W248" s="31">
        <f t="shared" si="45"/>
        <v>0</v>
      </c>
      <c r="X248" s="66">
        <f t="shared" si="45"/>
        <v>178.07376</v>
      </c>
      <c r="Y248" s="59">
        <f>X248/G248*100</f>
        <v>36.19385365853658</v>
      </c>
    </row>
    <row r="249" spans="1:25" ht="32.25" outlineLevel="6" thickBot="1">
      <c r="A249" s="96" t="s">
        <v>246</v>
      </c>
      <c r="B249" s="92">
        <v>951</v>
      </c>
      <c r="C249" s="93" t="s">
        <v>16</v>
      </c>
      <c r="D249" s="93" t="s">
        <v>247</v>
      </c>
      <c r="E249" s="93" t="s">
        <v>5</v>
      </c>
      <c r="F249" s="93"/>
      <c r="G249" s="16">
        <f>G250</f>
        <v>492</v>
      </c>
      <c r="H249" s="32">
        <f t="shared" si="45"/>
        <v>0</v>
      </c>
      <c r="I249" s="32">
        <f t="shared" si="45"/>
        <v>0</v>
      </c>
      <c r="J249" s="32">
        <f t="shared" si="45"/>
        <v>0</v>
      </c>
      <c r="K249" s="32">
        <f t="shared" si="45"/>
        <v>0</v>
      </c>
      <c r="L249" s="32">
        <f t="shared" si="45"/>
        <v>0</v>
      </c>
      <c r="M249" s="32">
        <f t="shared" si="45"/>
        <v>0</v>
      </c>
      <c r="N249" s="32">
        <f t="shared" si="45"/>
        <v>0</v>
      </c>
      <c r="O249" s="32">
        <f t="shared" si="45"/>
        <v>0</v>
      </c>
      <c r="P249" s="32">
        <f t="shared" si="45"/>
        <v>0</v>
      </c>
      <c r="Q249" s="32">
        <f t="shared" si="45"/>
        <v>0</v>
      </c>
      <c r="R249" s="32">
        <f t="shared" si="45"/>
        <v>0</v>
      </c>
      <c r="S249" s="32">
        <f t="shared" si="45"/>
        <v>0</v>
      </c>
      <c r="T249" s="32">
        <f t="shared" si="45"/>
        <v>0</v>
      </c>
      <c r="U249" s="32">
        <f t="shared" si="45"/>
        <v>0</v>
      </c>
      <c r="V249" s="32">
        <f t="shared" si="45"/>
        <v>0</v>
      </c>
      <c r="W249" s="32">
        <f t="shared" si="45"/>
        <v>0</v>
      </c>
      <c r="X249" s="67">
        <f t="shared" si="45"/>
        <v>178.07376</v>
      </c>
      <c r="Y249" s="59">
        <f>X249/G249*100</f>
        <v>36.19385365853658</v>
      </c>
    </row>
    <row r="250" spans="1:25" ht="32.25" outlineLevel="6" thickBot="1">
      <c r="A250" s="5" t="s">
        <v>145</v>
      </c>
      <c r="B250" s="21">
        <v>951</v>
      </c>
      <c r="C250" s="6" t="s">
        <v>16</v>
      </c>
      <c r="D250" s="6" t="s">
        <v>247</v>
      </c>
      <c r="E250" s="6" t="s">
        <v>143</v>
      </c>
      <c r="F250" s="6"/>
      <c r="G250" s="7">
        <f>G251</f>
        <v>492</v>
      </c>
      <c r="H250" s="34">
        <f t="shared" si="45"/>
        <v>0</v>
      </c>
      <c r="I250" s="34">
        <f t="shared" si="45"/>
        <v>0</v>
      </c>
      <c r="J250" s="34">
        <f t="shared" si="45"/>
        <v>0</v>
      </c>
      <c r="K250" s="34">
        <f t="shared" si="45"/>
        <v>0</v>
      </c>
      <c r="L250" s="34">
        <f t="shared" si="45"/>
        <v>0</v>
      </c>
      <c r="M250" s="34">
        <f t="shared" si="45"/>
        <v>0</v>
      </c>
      <c r="N250" s="34">
        <f t="shared" si="45"/>
        <v>0</v>
      </c>
      <c r="O250" s="34">
        <f t="shared" si="45"/>
        <v>0</v>
      </c>
      <c r="P250" s="34">
        <f t="shared" si="45"/>
        <v>0</v>
      </c>
      <c r="Q250" s="34">
        <f t="shared" si="45"/>
        <v>0</v>
      </c>
      <c r="R250" s="34">
        <f t="shared" si="45"/>
        <v>0</v>
      </c>
      <c r="S250" s="34">
        <f t="shared" si="45"/>
        <v>0</v>
      </c>
      <c r="T250" s="34">
        <f t="shared" si="45"/>
        <v>0</v>
      </c>
      <c r="U250" s="34">
        <f t="shared" si="45"/>
        <v>0</v>
      </c>
      <c r="V250" s="34">
        <f t="shared" si="45"/>
        <v>0</v>
      </c>
      <c r="W250" s="34">
        <f t="shared" si="45"/>
        <v>0</v>
      </c>
      <c r="X250" s="68">
        <f t="shared" si="45"/>
        <v>178.07376</v>
      </c>
      <c r="Y250" s="59">
        <f>X250/G250*100</f>
        <v>36.19385365853658</v>
      </c>
    </row>
    <row r="251" spans="1:25" ht="32.25" outlineLevel="6" thickBot="1">
      <c r="A251" s="90" t="s">
        <v>146</v>
      </c>
      <c r="B251" s="94">
        <v>951</v>
      </c>
      <c r="C251" s="95" t="s">
        <v>16</v>
      </c>
      <c r="D251" s="95" t="s">
        <v>247</v>
      </c>
      <c r="E251" s="95" t="s">
        <v>144</v>
      </c>
      <c r="F251" s="95"/>
      <c r="G251" s="100">
        <v>492</v>
      </c>
      <c r="H251" s="24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42"/>
      <c r="X251" s="65">
        <v>178.07376</v>
      </c>
      <c r="Y251" s="59">
        <f>X251/G251*100</f>
        <v>36.19385365853658</v>
      </c>
    </row>
    <row r="252" spans="1:25" ht="19.5" outlineLevel="6" thickBot="1">
      <c r="A252" s="127" t="s">
        <v>38</v>
      </c>
      <c r="B252" s="18">
        <v>951</v>
      </c>
      <c r="C252" s="39" t="s">
        <v>17</v>
      </c>
      <c r="D252" s="39" t="s">
        <v>6</v>
      </c>
      <c r="E252" s="39" t="s">
        <v>5</v>
      </c>
      <c r="F252" s="39"/>
      <c r="G252" s="122">
        <f>G253+G257</f>
        <v>955</v>
      </c>
      <c r="H252" s="77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75"/>
      <c r="Y252" s="59"/>
    </row>
    <row r="253" spans="1:25" ht="32.25" outlineLevel="6" thickBot="1">
      <c r="A253" s="8" t="s">
        <v>148</v>
      </c>
      <c r="B253" s="19">
        <v>951</v>
      </c>
      <c r="C253" s="9" t="s">
        <v>17</v>
      </c>
      <c r="D253" s="9" t="s">
        <v>248</v>
      </c>
      <c r="E253" s="9" t="s">
        <v>5</v>
      </c>
      <c r="F253" s="9"/>
      <c r="G253" s="10">
        <f>G254</f>
        <v>955</v>
      </c>
      <c r="H253" s="31">
        <f aca="true" t="shared" si="46" ref="H253:X254">H254</f>
        <v>0</v>
      </c>
      <c r="I253" s="31">
        <f t="shared" si="46"/>
        <v>0</v>
      </c>
      <c r="J253" s="31">
        <f t="shared" si="46"/>
        <v>0</v>
      </c>
      <c r="K253" s="31">
        <f t="shared" si="46"/>
        <v>0</v>
      </c>
      <c r="L253" s="31">
        <f t="shared" si="46"/>
        <v>0</v>
      </c>
      <c r="M253" s="31">
        <f t="shared" si="46"/>
        <v>0</v>
      </c>
      <c r="N253" s="31">
        <f t="shared" si="46"/>
        <v>0</v>
      </c>
      <c r="O253" s="31">
        <f t="shared" si="46"/>
        <v>0</v>
      </c>
      <c r="P253" s="31">
        <f t="shared" si="46"/>
        <v>0</v>
      </c>
      <c r="Q253" s="31">
        <f t="shared" si="46"/>
        <v>0</v>
      </c>
      <c r="R253" s="31">
        <f t="shared" si="46"/>
        <v>0</v>
      </c>
      <c r="S253" s="31">
        <f t="shared" si="46"/>
        <v>0</v>
      </c>
      <c r="T253" s="31">
        <f t="shared" si="46"/>
        <v>0</v>
      </c>
      <c r="U253" s="31">
        <f t="shared" si="46"/>
        <v>0</v>
      </c>
      <c r="V253" s="31">
        <f t="shared" si="46"/>
        <v>0</v>
      </c>
      <c r="W253" s="31">
        <f t="shared" si="46"/>
        <v>0</v>
      </c>
      <c r="X253" s="66">
        <f t="shared" si="46"/>
        <v>63.00298</v>
      </c>
      <c r="Y253" s="59">
        <f>X253/G253*100</f>
        <v>6.597170680628272</v>
      </c>
    </row>
    <row r="254" spans="1:25" ht="32.25" outlineLevel="6" thickBot="1">
      <c r="A254" s="117" t="s">
        <v>249</v>
      </c>
      <c r="B254" s="92">
        <v>951</v>
      </c>
      <c r="C254" s="93" t="s">
        <v>17</v>
      </c>
      <c r="D254" s="93" t="s">
        <v>250</v>
      </c>
      <c r="E254" s="93" t="s">
        <v>5</v>
      </c>
      <c r="F254" s="93"/>
      <c r="G254" s="16">
        <f>G255</f>
        <v>955</v>
      </c>
      <c r="H254" s="32">
        <f t="shared" si="46"/>
        <v>0</v>
      </c>
      <c r="I254" s="32">
        <f t="shared" si="46"/>
        <v>0</v>
      </c>
      <c r="J254" s="32">
        <f t="shared" si="46"/>
        <v>0</v>
      </c>
      <c r="K254" s="32">
        <f t="shared" si="46"/>
        <v>0</v>
      </c>
      <c r="L254" s="32">
        <f t="shared" si="46"/>
        <v>0</v>
      </c>
      <c r="M254" s="32">
        <f t="shared" si="46"/>
        <v>0</v>
      </c>
      <c r="N254" s="32">
        <f t="shared" si="46"/>
        <v>0</v>
      </c>
      <c r="O254" s="32">
        <f t="shared" si="46"/>
        <v>0</v>
      </c>
      <c r="P254" s="32">
        <f t="shared" si="46"/>
        <v>0</v>
      </c>
      <c r="Q254" s="32">
        <f t="shared" si="46"/>
        <v>0</v>
      </c>
      <c r="R254" s="32">
        <f t="shared" si="46"/>
        <v>0</v>
      </c>
      <c r="S254" s="32">
        <f t="shared" si="46"/>
        <v>0</v>
      </c>
      <c r="T254" s="32">
        <f t="shared" si="46"/>
        <v>0</v>
      </c>
      <c r="U254" s="32">
        <f t="shared" si="46"/>
        <v>0</v>
      </c>
      <c r="V254" s="32">
        <f t="shared" si="46"/>
        <v>0</v>
      </c>
      <c r="W254" s="32">
        <f t="shared" si="46"/>
        <v>0</v>
      </c>
      <c r="X254" s="67">
        <f t="shared" si="46"/>
        <v>63.00298</v>
      </c>
      <c r="Y254" s="59">
        <f>X254/G254*100</f>
        <v>6.597170680628272</v>
      </c>
    </row>
    <row r="255" spans="1:25" ht="32.25" outlineLevel="6" thickBot="1">
      <c r="A255" s="5" t="s">
        <v>116</v>
      </c>
      <c r="B255" s="21">
        <v>951</v>
      </c>
      <c r="C255" s="6" t="s">
        <v>17</v>
      </c>
      <c r="D255" s="6" t="s">
        <v>250</v>
      </c>
      <c r="E255" s="6" t="s">
        <v>114</v>
      </c>
      <c r="F255" s="6"/>
      <c r="G255" s="7">
        <f>G256</f>
        <v>955</v>
      </c>
      <c r="H255" s="24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42"/>
      <c r="X255" s="65">
        <v>63.00298</v>
      </c>
      <c r="Y255" s="59">
        <f>X255/G255*100</f>
        <v>6.597170680628272</v>
      </c>
    </row>
    <row r="256" spans="1:25" ht="19.5" outlineLevel="6" thickBot="1">
      <c r="A256" s="90" t="s">
        <v>149</v>
      </c>
      <c r="B256" s="94">
        <v>951</v>
      </c>
      <c r="C256" s="95" t="s">
        <v>17</v>
      </c>
      <c r="D256" s="95" t="s">
        <v>250</v>
      </c>
      <c r="E256" s="95" t="s">
        <v>147</v>
      </c>
      <c r="F256" s="95"/>
      <c r="G256" s="100">
        <v>955</v>
      </c>
      <c r="H256" s="77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75"/>
      <c r="Y256" s="59"/>
    </row>
    <row r="257" spans="1:25" ht="19.5" outlineLevel="6" thickBot="1">
      <c r="A257" s="8" t="s">
        <v>251</v>
      </c>
      <c r="B257" s="19">
        <v>951</v>
      </c>
      <c r="C257" s="9" t="s">
        <v>17</v>
      </c>
      <c r="D257" s="9" t="s">
        <v>43</v>
      </c>
      <c r="E257" s="9" t="s">
        <v>5</v>
      </c>
      <c r="F257" s="9"/>
      <c r="G257" s="10">
        <f>G258</f>
        <v>0</v>
      </c>
      <c r="H257" s="77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75"/>
      <c r="Y257" s="59"/>
    </row>
    <row r="258" spans="1:25" ht="32.25" outlineLevel="6" thickBot="1">
      <c r="A258" s="117" t="s">
        <v>249</v>
      </c>
      <c r="B258" s="92">
        <v>951</v>
      </c>
      <c r="C258" s="93" t="s">
        <v>17</v>
      </c>
      <c r="D258" s="93" t="s">
        <v>252</v>
      </c>
      <c r="E258" s="93" t="s">
        <v>5</v>
      </c>
      <c r="F258" s="93"/>
      <c r="G258" s="16">
        <f>G259</f>
        <v>0</v>
      </c>
      <c r="H258" s="77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75"/>
      <c r="Y258" s="59"/>
    </row>
    <row r="259" spans="1:25" ht="32.25" outlineLevel="6" thickBot="1">
      <c r="A259" s="5" t="s">
        <v>116</v>
      </c>
      <c r="B259" s="21">
        <v>951</v>
      </c>
      <c r="C259" s="6" t="s">
        <v>17</v>
      </c>
      <c r="D259" s="6" t="s">
        <v>252</v>
      </c>
      <c r="E259" s="6" t="s">
        <v>114</v>
      </c>
      <c r="F259" s="6"/>
      <c r="G259" s="7">
        <f>G260</f>
        <v>0</v>
      </c>
      <c r="H259" s="77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75"/>
      <c r="Y259" s="59"/>
    </row>
    <row r="260" spans="1:25" ht="19.5" outlineLevel="6" thickBot="1">
      <c r="A260" s="90" t="s">
        <v>149</v>
      </c>
      <c r="B260" s="94">
        <v>951</v>
      </c>
      <c r="C260" s="95" t="s">
        <v>17</v>
      </c>
      <c r="D260" s="95" t="s">
        <v>252</v>
      </c>
      <c r="E260" s="95" t="s">
        <v>147</v>
      </c>
      <c r="F260" s="95"/>
      <c r="G260" s="100">
        <v>0</v>
      </c>
      <c r="H260" s="77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75"/>
      <c r="Y260" s="59"/>
    </row>
    <row r="261" spans="1:25" ht="19.5" outlineLevel="6" thickBot="1">
      <c r="A261" s="127" t="s">
        <v>253</v>
      </c>
      <c r="B261" s="18">
        <v>951</v>
      </c>
      <c r="C261" s="39" t="s">
        <v>254</v>
      </c>
      <c r="D261" s="39" t="s">
        <v>6</v>
      </c>
      <c r="E261" s="39" t="s">
        <v>5</v>
      </c>
      <c r="F261" s="39"/>
      <c r="G261" s="122">
        <f>G262</f>
        <v>50</v>
      </c>
      <c r="H261" s="29">
        <f aca="true" t="shared" si="47" ref="H261:X261">H262+H267</f>
        <v>0</v>
      </c>
      <c r="I261" s="29">
        <f t="shared" si="47"/>
        <v>0</v>
      </c>
      <c r="J261" s="29">
        <f t="shared" si="47"/>
        <v>0</v>
      </c>
      <c r="K261" s="29">
        <f t="shared" si="47"/>
        <v>0</v>
      </c>
      <c r="L261" s="29">
        <f t="shared" si="47"/>
        <v>0</v>
      </c>
      <c r="M261" s="29">
        <f t="shared" si="47"/>
        <v>0</v>
      </c>
      <c r="N261" s="29">
        <f t="shared" si="47"/>
        <v>0</v>
      </c>
      <c r="O261" s="29">
        <f t="shared" si="47"/>
        <v>0</v>
      </c>
      <c r="P261" s="29">
        <f t="shared" si="47"/>
        <v>0</v>
      </c>
      <c r="Q261" s="29">
        <f t="shared" si="47"/>
        <v>0</v>
      </c>
      <c r="R261" s="29">
        <f t="shared" si="47"/>
        <v>0</v>
      </c>
      <c r="S261" s="29">
        <f t="shared" si="47"/>
        <v>0</v>
      </c>
      <c r="T261" s="29">
        <f t="shared" si="47"/>
        <v>0</v>
      </c>
      <c r="U261" s="29">
        <f t="shared" si="47"/>
        <v>0</v>
      </c>
      <c r="V261" s="29">
        <f t="shared" si="47"/>
        <v>0</v>
      </c>
      <c r="W261" s="29">
        <f t="shared" si="47"/>
        <v>0</v>
      </c>
      <c r="X261" s="73">
        <f t="shared" si="47"/>
        <v>499.74378</v>
      </c>
      <c r="Y261" s="59">
        <f>X261/G261*100</f>
        <v>999.48756</v>
      </c>
    </row>
    <row r="262" spans="1:25" ht="32.25" outlineLevel="6" thickBot="1">
      <c r="A262" s="13" t="s">
        <v>255</v>
      </c>
      <c r="B262" s="19">
        <v>951</v>
      </c>
      <c r="C262" s="9" t="s">
        <v>254</v>
      </c>
      <c r="D262" s="9" t="s">
        <v>256</v>
      </c>
      <c r="E262" s="9" t="s">
        <v>5</v>
      </c>
      <c r="F262" s="9"/>
      <c r="G262" s="10">
        <f>G263</f>
        <v>50</v>
      </c>
      <c r="H262" s="31">
        <f aca="true" t="shared" si="48" ref="H262:X264">H263</f>
        <v>0</v>
      </c>
      <c r="I262" s="31">
        <f t="shared" si="48"/>
        <v>0</v>
      </c>
      <c r="J262" s="31">
        <f t="shared" si="48"/>
        <v>0</v>
      </c>
      <c r="K262" s="31">
        <f t="shared" si="48"/>
        <v>0</v>
      </c>
      <c r="L262" s="31">
        <f t="shared" si="48"/>
        <v>0</v>
      </c>
      <c r="M262" s="31">
        <f t="shared" si="48"/>
        <v>0</v>
      </c>
      <c r="N262" s="31">
        <f t="shared" si="48"/>
        <v>0</v>
      </c>
      <c r="O262" s="31">
        <f t="shared" si="48"/>
        <v>0</v>
      </c>
      <c r="P262" s="31">
        <f t="shared" si="48"/>
        <v>0</v>
      </c>
      <c r="Q262" s="31">
        <f t="shared" si="48"/>
        <v>0</v>
      </c>
      <c r="R262" s="31">
        <f t="shared" si="48"/>
        <v>0</v>
      </c>
      <c r="S262" s="31">
        <f t="shared" si="48"/>
        <v>0</v>
      </c>
      <c r="T262" s="31">
        <f t="shared" si="48"/>
        <v>0</v>
      </c>
      <c r="U262" s="31">
        <f t="shared" si="48"/>
        <v>0</v>
      </c>
      <c r="V262" s="31">
        <f t="shared" si="48"/>
        <v>0</v>
      </c>
      <c r="W262" s="31">
        <f t="shared" si="48"/>
        <v>0</v>
      </c>
      <c r="X262" s="66">
        <f t="shared" si="48"/>
        <v>499.74378</v>
      </c>
      <c r="Y262" s="59">
        <f>X262/G262*100</f>
        <v>999.48756</v>
      </c>
    </row>
    <row r="263" spans="1:25" ht="48" outlineLevel="6" thickBot="1">
      <c r="A263" s="117" t="s">
        <v>257</v>
      </c>
      <c r="B263" s="92">
        <v>951</v>
      </c>
      <c r="C263" s="93" t="s">
        <v>254</v>
      </c>
      <c r="D263" s="93" t="s">
        <v>258</v>
      </c>
      <c r="E263" s="93" t="s">
        <v>5</v>
      </c>
      <c r="F263" s="93"/>
      <c r="G263" s="16">
        <f>G264</f>
        <v>50</v>
      </c>
      <c r="H263" s="32">
        <f t="shared" si="48"/>
        <v>0</v>
      </c>
      <c r="I263" s="32">
        <f t="shared" si="48"/>
        <v>0</v>
      </c>
      <c r="J263" s="32">
        <f t="shared" si="48"/>
        <v>0</v>
      </c>
      <c r="K263" s="32">
        <f t="shared" si="48"/>
        <v>0</v>
      </c>
      <c r="L263" s="32">
        <f t="shared" si="48"/>
        <v>0</v>
      </c>
      <c r="M263" s="32">
        <f t="shared" si="48"/>
        <v>0</v>
      </c>
      <c r="N263" s="32">
        <f t="shared" si="48"/>
        <v>0</v>
      </c>
      <c r="O263" s="32">
        <f t="shared" si="48"/>
        <v>0</v>
      </c>
      <c r="P263" s="32">
        <f t="shared" si="48"/>
        <v>0</v>
      </c>
      <c r="Q263" s="32">
        <f t="shared" si="48"/>
        <v>0</v>
      </c>
      <c r="R263" s="32">
        <f t="shared" si="48"/>
        <v>0</v>
      </c>
      <c r="S263" s="32">
        <f t="shared" si="48"/>
        <v>0</v>
      </c>
      <c r="T263" s="32">
        <f t="shared" si="48"/>
        <v>0</v>
      </c>
      <c r="U263" s="32">
        <f t="shared" si="48"/>
        <v>0</v>
      </c>
      <c r="V263" s="32">
        <f t="shared" si="48"/>
        <v>0</v>
      </c>
      <c r="W263" s="32">
        <f t="shared" si="48"/>
        <v>0</v>
      </c>
      <c r="X263" s="67">
        <f t="shared" si="48"/>
        <v>499.74378</v>
      </c>
      <c r="Y263" s="59">
        <f>X263/G263*100</f>
        <v>999.48756</v>
      </c>
    </row>
    <row r="264" spans="1:25" ht="32.25" outlineLevel="6" thickBot="1">
      <c r="A264" s="5" t="s">
        <v>108</v>
      </c>
      <c r="B264" s="21">
        <v>951</v>
      </c>
      <c r="C264" s="6" t="s">
        <v>259</v>
      </c>
      <c r="D264" s="6" t="s">
        <v>258</v>
      </c>
      <c r="E264" s="6" t="s">
        <v>102</v>
      </c>
      <c r="F264" s="6"/>
      <c r="G264" s="7">
        <f>G265</f>
        <v>50</v>
      </c>
      <c r="H264" s="34">
        <f t="shared" si="48"/>
        <v>0</v>
      </c>
      <c r="I264" s="34">
        <f t="shared" si="48"/>
        <v>0</v>
      </c>
      <c r="J264" s="34">
        <f t="shared" si="48"/>
        <v>0</v>
      </c>
      <c r="K264" s="34">
        <f t="shared" si="48"/>
        <v>0</v>
      </c>
      <c r="L264" s="34">
        <f t="shared" si="48"/>
        <v>0</v>
      </c>
      <c r="M264" s="34">
        <f t="shared" si="48"/>
        <v>0</v>
      </c>
      <c r="N264" s="34">
        <f t="shared" si="48"/>
        <v>0</v>
      </c>
      <c r="O264" s="34">
        <f t="shared" si="48"/>
        <v>0</v>
      </c>
      <c r="P264" s="34">
        <f t="shared" si="48"/>
        <v>0</v>
      </c>
      <c r="Q264" s="34">
        <f t="shared" si="48"/>
        <v>0</v>
      </c>
      <c r="R264" s="34">
        <f t="shared" si="48"/>
        <v>0</v>
      </c>
      <c r="S264" s="34">
        <f t="shared" si="48"/>
        <v>0</v>
      </c>
      <c r="T264" s="34">
        <f t="shared" si="48"/>
        <v>0</v>
      </c>
      <c r="U264" s="34">
        <f t="shared" si="48"/>
        <v>0</v>
      </c>
      <c r="V264" s="34">
        <f t="shared" si="48"/>
        <v>0</v>
      </c>
      <c r="W264" s="34">
        <f t="shared" si="48"/>
        <v>0</v>
      </c>
      <c r="X264" s="68">
        <f t="shared" si="48"/>
        <v>499.74378</v>
      </c>
      <c r="Y264" s="59">
        <f>X264/G264*100</f>
        <v>999.48756</v>
      </c>
    </row>
    <row r="265" spans="1:25" ht="32.25" outlineLevel="6" thickBot="1">
      <c r="A265" s="90" t="s">
        <v>110</v>
      </c>
      <c r="B265" s="94">
        <v>951</v>
      </c>
      <c r="C265" s="95" t="s">
        <v>254</v>
      </c>
      <c r="D265" s="95" t="s">
        <v>258</v>
      </c>
      <c r="E265" s="95" t="s">
        <v>104</v>
      </c>
      <c r="F265" s="95"/>
      <c r="G265" s="100">
        <v>50</v>
      </c>
      <c r="H265" s="24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42"/>
      <c r="X265" s="65">
        <v>499.74378</v>
      </c>
      <c r="Y265" s="59">
        <f>X265/G265*100</f>
        <v>999.48756</v>
      </c>
    </row>
    <row r="266" spans="1:25" ht="19.5" outlineLevel="6" thickBot="1">
      <c r="A266" s="111" t="s">
        <v>75</v>
      </c>
      <c r="B266" s="18">
        <v>951</v>
      </c>
      <c r="C266" s="14" t="s">
        <v>45</v>
      </c>
      <c r="D266" s="14" t="s">
        <v>6</v>
      </c>
      <c r="E266" s="14" t="s">
        <v>5</v>
      </c>
      <c r="F266" s="14"/>
      <c r="G266" s="15">
        <f>G267+G272</f>
        <v>400</v>
      </c>
      <c r="H266" s="77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75"/>
      <c r="Y266" s="59"/>
    </row>
    <row r="267" spans="1:25" ht="16.5" outlineLevel="6" thickBot="1">
      <c r="A267" s="8" t="s">
        <v>260</v>
      </c>
      <c r="B267" s="19">
        <v>951</v>
      </c>
      <c r="C267" s="9" t="s">
        <v>80</v>
      </c>
      <c r="D267" s="9" t="s">
        <v>6</v>
      </c>
      <c r="E267" s="9" t="s">
        <v>5</v>
      </c>
      <c r="F267" s="9"/>
      <c r="G267" s="10">
        <f>G268</f>
        <v>400</v>
      </c>
      <c r="H267" s="31">
        <f aca="true" t="shared" si="49" ref="H267:X267">H268</f>
        <v>0</v>
      </c>
      <c r="I267" s="31">
        <f t="shared" si="49"/>
        <v>0</v>
      </c>
      <c r="J267" s="31">
        <f t="shared" si="49"/>
        <v>0</v>
      </c>
      <c r="K267" s="31">
        <f t="shared" si="49"/>
        <v>0</v>
      </c>
      <c r="L267" s="31">
        <f t="shared" si="49"/>
        <v>0</v>
      </c>
      <c r="M267" s="31">
        <f t="shared" si="49"/>
        <v>0</v>
      </c>
      <c r="N267" s="31">
        <f t="shared" si="49"/>
        <v>0</v>
      </c>
      <c r="O267" s="31">
        <f t="shared" si="49"/>
        <v>0</v>
      </c>
      <c r="P267" s="31">
        <f t="shared" si="49"/>
        <v>0</v>
      </c>
      <c r="Q267" s="31">
        <f t="shared" si="49"/>
        <v>0</v>
      </c>
      <c r="R267" s="31">
        <f t="shared" si="49"/>
        <v>0</v>
      </c>
      <c r="S267" s="31">
        <f t="shared" si="49"/>
        <v>0</v>
      </c>
      <c r="T267" s="31">
        <f t="shared" si="49"/>
        <v>0</v>
      </c>
      <c r="U267" s="31">
        <f t="shared" si="49"/>
        <v>0</v>
      </c>
      <c r="V267" s="31">
        <f t="shared" si="49"/>
        <v>0</v>
      </c>
      <c r="W267" s="31">
        <f t="shared" si="49"/>
        <v>0</v>
      </c>
      <c r="X267" s="31">
        <f t="shared" si="49"/>
        <v>0</v>
      </c>
      <c r="Y267" s="59">
        <f>X267/G267*100</f>
        <v>0</v>
      </c>
    </row>
    <row r="268" spans="1:25" ht="32.25" outlineLevel="6" thickBot="1">
      <c r="A268" s="102" t="s">
        <v>150</v>
      </c>
      <c r="B268" s="109">
        <v>951</v>
      </c>
      <c r="C268" s="93" t="s">
        <v>80</v>
      </c>
      <c r="D268" s="93" t="s">
        <v>261</v>
      </c>
      <c r="E268" s="93" t="s">
        <v>5</v>
      </c>
      <c r="F268" s="93"/>
      <c r="G268" s="16">
        <f>G269</f>
        <v>400</v>
      </c>
      <c r="H268" s="32">
        <f aca="true" t="shared" si="50" ref="H268:X268">H269+H272</f>
        <v>0</v>
      </c>
      <c r="I268" s="32">
        <f t="shared" si="50"/>
        <v>0</v>
      </c>
      <c r="J268" s="32">
        <f t="shared" si="50"/>
        <v>0</v>
      </c>
      <c r="K268" s="32">
        <f t="shared" si="50"/>
        <v>0</v>
      </c>
      <c r="L268" s="32">
        <f t="shared" si="50"/>
        <v>0</v>
      </c>
      <c r="M268" s="32">
        <f t="shared" si="50"/>
        <v>0</v>
      </c>
      <c r="N268" s="32">
        <f t="shared" si="50"/>
        <v>0</v>
      </c>
      <c r="O268" s="32">
        <f t="shared" si="50"/>
        <v>0</v>
      </c>
      <c r="P268" s="32">
        <f t="shared" si="50"/>
        <v>0</v>
      </c>
      <c r="Q268" s="32">
        <f t="shared" si="50"/>
        <v>0</v>
      </c>
      <c r="R268" s="32">
        <f t="shared" si="50"/>
        <v>0</v>
      </c>
      <c r="S268" s="32">
        <f t="shared" si="50"/>
        <v>0</v>
      </c>
      <c r="T268" s="32">
        <f t="shared" si="50"/>
        <v>0</v>
      </c>
      <c r="U268" s="32">
        <f t="shared" si="50"/>
        <v>0</v>
      </c>
      <c r="V268" s="32">
        <f t="shared" si="50"/>
        <v>0</v>
      </c>
      <c r="W268" s="32">
        <f t="shared" si="50"/>
        <v>0</v>
      </c>
      <c r="X268" s="32">
        <f t="shared" si="50"/>
        <v>0</v>
      </c>
      <c r="Y268" s="59">
        <f>X268/G268*100</f>
        <v>0</v>
      </c>
    </row>
    <row r="269" spans="1:25" ht="38.25" customHeight="1" outlineLevel="6" thickBot="1">
      <c r="A269" s="117" t="s">
        <v>262</v>
      </c>
      <c r="B269" s="92">
        <v>951</v>
      </c>
      <c r="C269" s="93" t="s">
        <v>80</v>
      </c>
      <c r="D269" s="93" t="s">
        <v>263</v>
      </c>
      <c r="E269" s="93" t="s">
        <v>5</v>
      </c>
      <c r="F269" s="93"/>
      <c r="G269" s="16">
        <f>G270</f>
        <v>400</v>
      </c>
      <c r="H269" s="24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42"/>
      <c r="X269" s="65">
        <v>0</v>
      </c>
      <c r="Y269" s="59">
        <f>X269/G269*100</f>
        <v>0</v>
      </c>
    </row>
    <row r="270" spans="1:25" ht="38.25" customHeight="1" outlineLevel="6" thickBot="1">
      <c r="A270" s="5" t="s">
        <v>108</v>
      </c>
      <c r="B270" s="21">
        <v>951</v>
      </c>
      <c r="C270" s="6" t="s">
        <v>80</v>
      </c>
      <c r="D270" s="6" t="s">
        <v>263</v>
      </c>
      <c r="E270" s="6" t="s">
        <v>102</v>
      </c>
      <c r="F270" s="6"/>
      <c r="G270" s="7">
        <f>G271</f>
        <v>400</v>
      </c>
      <c r="H270" s="77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75"/>
      <c r="Y270" s="59"/>
    </row>
    <row r="271" spans="1:25" ht="32.25" outlineLevel="6" thickBot="1">
      <c r="A271" s="90" t="s">
        <v>110</v>
      </c>
      <c r="B271" s="94">
        <v>951</v>
      </c>
      <c r="C271" s="95" t="s">
        <v>80</v>
      </c>
      <c r="D271" s="95" t="s">
        <v>263</v>
      </c>
      <c r="E271" s="95" t="s">
        <v>104</v>
      </c>
      <c r="F271" s="95"/>
      <c r="G271" s="100">
        <v>400</v>
      </c>
      <c r="H271" s="31">
        <f aca="true" t="shared" si="51" ref="H271:X271">H272</f>
        <v>0</v>
      </c>
      <c r="I271" s="31">
        <f t="shared" si="51"/>
        <v>0</v>
      </c>
      <c r="J271" s="31">
        <f t="shared" si="51"/>
        <v>0</v>
      </c>
      <c r="K271" s="31">
        <f t="shared" si="51"/>
        <v>0</v>
      </c>
      <c r="L271" s="31">
        <f t="shared" si="51"/>
        <v>0</v>
      </c>
      <c r="M271" s="31">
        <f t="shared" si="51"/>
        <v>0</v>
      </c>
      <c r="N271" s="31">
        <f t="shared" si="51"/>
        <v>0</v>
      </c>
      <c r="O271" s="31">
        <f t="shared" si="51"/>
        <v>0</v>
      </c>
      <c r="P271" s="31">
        <f t="shared" si="51"/>
        <v>0</v>
      </c>
      <c r="Q271" s="31">
        <f t="shared" si="51"/>
        <v>0</v>
      </c>
      <c r="R271" s="31">
        <f t="shared" si="51"/>
        <v>0</v>
      </c>
      <c r="S271" s="31">
        <f t="shared" si="51"/>
        <v>0</v>
      </c>
      <c r="T271" s="31">
        <f t="shared" si="51"/>
        <v>0</v>
      </c>
      <c r="U271" s="31">
        <f t="shared" si="51"/>
        <v>0</v>
      </c>
      <c r="V271" s="31">
        <f t="shared" si="51"/>
        <v>0</v>
      </c>
      <c r="W271" s="31">
        <f t="shared" si="51"/>
        <v>0</v>
      </c>
      <c r="X271" s="31">
        <f t="shared" si="51"/>
        <v>0</v>
      </c>
      <c r="Y271" s="59">
        <f>X271/G271*100</f>
        <v>0</v>
      </c>
    </row>
    <row r="272" spans="1:25" ht="32.25" outlineLevel="6" thickBot="1">
      <c r="A272" s="89" t="s">
        <v>83</v>
      </c>
      <c r="B272" s="19">
        <v>951</v>
      </c>
      <c r="C272" s="9" t="s">
        <v>84</v>
      </c>
      <c r="D272" s="9" t="s">
        <v>6</v>
      </c>
      <c r="E272" s="9" t="s">
        <v>5</v>
      </c>
      <c r="F272" s="6"/>
      <c r="G272" s="10">
        <f>G273</f>
        <v>0</v>
      </c>
      <c r="H272" s="77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75">
        <v>0</v>
      </c>
      <c r="Y272" s="59" t="e">
        <f>X272/G272*100</f>
        <v>#DIV/0!</v>
      </c>
    </row>
    <row r="273" spans="1:25" ht="32.25" outlineLevel="6" thickBot="1">
      <c r="A273" s="102" t="s">
        <v>150</v>
      </c>
      <c r="B273" s="109">
        <v>951</v>
      </c>
      <c r="C273" s="93" t="s">
        <v>84</v>
      </c>
      <c r="D273" s="93" t="s">
        <v>261</v>
      </c>
      <c r="E273" s="93" t="s">
        <v>5</v>
      </c>
      <c r="F273" s="93"/>
      <c r="G273" s="16">
        <f>G274</f>
        <v>0</v>
      </c>
      <c r="H273" s="77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75"/>
      <c r="Y273" s="59"/>
    </row>
    <row r="274" spans="1:25" ht="63.75" outlineLevel="6" thickBot="1">
      <c r="A274" s="5" t="s">
        <v>264</v>
      </c>
      <c r="B274" s="21">
        <v>951</v>
      </c>
      <c r="C274" s="6" t="s">
        <v>84</v>
      </c>
      <c r="D274" s="6" t="s">
        <v>265</v>
      </c>
      <c r="E274" s="6" t="s">
        <v>5</v>
      </c>
      <c r="F274" s="6"/>
      <c r="G274" s="7">
        <f>G275</f>
        <v>0</v>
      </c>
      <c r="H274" s="29">
        <f aca="true" t="shared" si="52" ref="H274:X274">H275+H280</f>
        <v>0</v>
      </c>
      <c r="I274" s="29">
        <f t="shared" si="52"/>
        <v>0</v>
      </c>
      <c r="J274" s="29">
        <f t="shared" si="52"/>
        <v>0</v>
      </c>
      <c r="K274" s="29">
        <f t="shared" si="52"/>
        <v>0</v>
      </c>
      <c r="L274" s="29">
        <f t="shared" si="52"/>
        <v>0</v>
      </c>
      <c r="M274" s="29">
        <f t="shared" si="52"/>
        <v>0</v>
      </c>
      <c r="N274" s="29">
        <f t="shared" si="52"/>
        <v>0</v>
      </c>
      <c r="O274" s="29">
        <f t="shared" si="52"/>
        <v>0</v>
      </c>
      <c r="P274" s="29">
        <f t="shared" si="52"/>
        <v>0</v>
      </c>
      <c r="Q274" s="29">
        <f t="shared" si="52"/>
        <v>0</v>
      </c>
      <c r="R274" s="29">
        <f t="shared" si="52"/>
        <v>0</v>
      </c>
      <c r="S274" s="29">
        <f t="shared" si="52"/>
        <v>0</v>
      </c>
      <c r="T274" s="29">
        <f t="shared" si="52"/>
        <v>0</v>
      </c>
      <c r="U274" s="29">
        <f t="shared" si="52"/>
        <v>0</v>
      </c>
      <c r="V274" s="29">
        <f t="shared" si="52"/>
        <v>0</v>
      </c>
      <c r="W274" s="29">
        <f t="shared" si="52"/>
        <v>0</v>
      </c>
      <c r="X274" s="73">
        <f t="shared" si="52"/>
        <v>1410.7881399999999</v>
      </c>
      <c r="Y274" s="59" t="e">
        <f>X274/G274*100</f>
        <v>#DIV/0!</v>
      </c>
    </row>
    <row r="275" spans="1:25" ht="16.5" outlineLevel="6" thickBot="1">
      <c r="A275" s="90" t="s">
        <v>134</v>
      </c>
      <c r="B275" s="94">
        <v>951</v>
      </c>
      <c r="C275" s="95" t="s">
        <v>84</v>
      </c>
      <c r="D275" s="95" t="s">
        <v>265</v>
      </c>
      <c r="E275" s="95" t="s">
        <v>133</v>
      </c>
      <c r="F275" s="95"/>
      <c r="G275" s="100">
        <v>0</v>
      </c>
      <c r="H275" s="31">
        <f aca="true" t="shared" si="53" ref="H275:X275">H276</f>
        <v>0</v>
      </c>
      <c r="I275" s="31">
        <f t="shared" si="53"/>
        <v>0</v>
      </c>
      <c r="J275" s="31">
        <f t="shared" si="53"/>
        <v>0</v>
      </c>
      <c r="K275" s="31">
        <f t="shared" si="53"/>
        <v>0</v>
      </c>
      <c r="L275" s="31">
        <f t="shared" si="53"/>
        <v>0</v>
      </c>
      <c r="M275" s="31">
        <f t="shared" si="53"/>
        <v>0</v>
      </c>
      <c r="N275" s="31">
        <f t="shared" si="53"/>
        <v>0</v>
      </c>
      <c r="O275" s="31">
        <f t="shared" si="53"/>
        <v>0</v>
      </c>
      <c r="P275" s="31">
        <f t="shared" si="53"/>
        <v>0</v>
      </c>
      <c r="Q275" s="31">
        <f t="shared" si="53"/>
        <v>0</v>
      </c>
      <c r="R275" s="31">
        <f t="shared" si="53"/>
        <v>0</v>
      </c>
      <c r="S275" s="31">
        <f t="shared" si="53"/>
        <v>0</v>
      </c>
      <c r="T275" s="31">
        <f t="shared" si="53"/>
        <v>0</v>
      </c>
      <c r="U275" s="31">
        <f t="shared" si="53"/>
        <v>0</v>
      </c>
      <c r="V275" s="31">
        <f t="shared" si="53"/>
        <v>0</v>
      </c>
      <c r="W275" s="31">
        <f t="shared" si="53"/>
        <v>0</v>
      </c>
      <c r="X275" s="69">
        <f t="shared" si="53"/>
        <v>1362.07314</v>
      </c>
      <c r="Y275" s="59" t="e">
        <f>X275/G275*100</f>
        <v>#DIV/0!</v>
      </c>
    </row>
    <row r="276" spans="1:25" ht="19.5" customHeight="1" outlineLevel="6" thickBot="1">
      <c r="A276" s="111" t="s">
        <v>72</v>
      </c>
      <c r="B276" s="18">
        <v>951</v>
      </c>
      <c r="C276" s="14" t="s">
        <v>71</v>
      </c>
      <c r="D276" s="14" t="s">
        <v>6</v>
      </c>
      <c r="E276" s="14" t="s">
        <v>5</v>
      </c>
      <c r="F276" s="14"/>
      <c r="G276" s="15">
        <f>G277+G283</f>
        <v>1950</v>
      </c>
      <c r="H276" s="32">
        <f aca="true" t="shared" si="54" ref="H276:X276">H277</f>
        <v>0</v>
      </c>
      <c r="I276" s="32">
        <f t="shared" si="54"/>
        <v>0</v>
      </c>
      <c r="J276" s="32">
        <f t="shared" si="54"/>
        <v>0</v>
      </c>
      <c r="K276" s="32">
        <f t="shared" si="54"/>
        <v>0</v>
      </c>
      <c r="L276" s="32">
        <f t="shared" si="54"/>
        <v>0</v>
      </c>
      <c r="M276" s="32">
        <f t="shared" si="54"/>
        <v>0</v>
      </c>
      <c r="N276" s="32">
        <f t="shared" si="54"/>
        <v>0</v>
      </c>
      <c r="O276" s="32">
        <f t="shared" si="54"/>
        <v>0</v>
      </c>
      <c r="P276" s="32">
        <f t="shared" si="54"/>
        <v>0</v>
      </c>
      <c r="Q276" s="32">
        <f t="shared" si="54"/>
        <v>0</v>
      </c>
      <c r="R276" s="32">
        <f t="shared" si="54"/>
        <v>0</v>
      </c>
      <c r="S276" s="32">
        <f t="shared" si="54"/>
        <v>0</v>
      </c>
      <c r="T276" s="32">
        <f t="shared" si="54"/>
        <v>0</v>
      </c>
      <c r="U276" s="32">
        <f t="shared" si="54"/>
        <v>0</v>
      </c>
      <c r="V276" s="32">
        <f t="shared" si="54"/>
        <v>0</v>
      </c>
      <c r="W276" s="32">
        <f t="shared" si="54"/>
        <v>0</v>
      </c>
      <c r="X276" s="70">
        <f t="shared" si="54"/>
        <v>1362.07314</v>
      </c>
      <c r="Y276" s="59">
        <f>X276/G276*100</f>
        <v>69.84990461538462</v>
      </c>
    </row>
    <row r="277" spans="1:25" ht="32.25" outlineLevel="6" thickBot="1">
      <c r="A277" s="129" t="s">
        <v>44</v>
      </c>
      <c r="B277" s="18">
        <v>951</v>
      </c>
      <c r="C277" s="130" t="s">
        <v>82</v>
      </c>
      <c r="D277" s="130" t="s">
        <v>266</v>
      </c>
      <c r="E277" s="130" t="s">
        <v>5</v>
      </c>
      <c r="F277" s="130"/>
      <c r="G277" s="131">
        <f>G278</f>
        <v>1900</v>
      </c>
      <c r="H277" s="34">
        <f aca="true" t="shared" si="55" ref="H277:X277">H279</f>
        <v>0</v>
      </c>
      <c r="I277" s="34">
        <f t="shared" si="55"/>
        <v>0</v>
      </c>
      <c r="J277" s="34">
        <f t="shared" si="55"/>
        <v>0</v>
      </c>
      <c r="K277" s="34">
        <f t="shared" si="55"/>
        <v>0</v>
      </c>
      <c r="L277" s="34">
        <f t="shared" si="55"/>
        <v>0</v>
      </c>
      <c r="M277" s="34">
        <f t="shared" si="55"/>
        <v>0</v>
      </c>
      <c r="N277" s="34">
        <f t="shared" si="55"/>
        <v>0</v>
      </c>
      <c r="O277" s="34">
        <f t="shared" si="55"/>
        <v>0</v>
      </c>
      <c r="P277" s="34">
        <f t="shared" si="55"/>
        <v>0</v>
      </c>
      <c r="Q277" s="34">
        <f t="shared" si="55"/>
        <v>0</v>
      </c>
      <c r="R277" s="34">
        <f t="shared" si="55"/>
        <v>0</v>
      </c>
      <c r="S277" s="34">
        <f t="shared" si="55"/>
        <v>0</v>
      </c>
      <c r="T277" s="34">
        <f t="shared" si="55"/>
        <v>0</v>
      </c>
      <c r="U277" s="34">
        <f t="shared" si="55"/>
        <v>0</v>
      </c>
      <c r="V277" s="34">
        <f t="shared" si="55"/>
        <v>0</v>
      </c>
      <c r="W277" s="34">
        <f t="shared" si="55"/>
        <v>0</v>
      </c>
      <c r="X277" s="64">
        <f t="shared" si="55"/>
        <v>1362.07314</v>
      </c>
      <c r="Y277" s="59">
        <f>X277/G277*100</f>
        <v>71.68806</v>
      </c>
    </row>
    <row r="278" spans="1:25" ht="32.25" outlineLevel="6" thickBot="1">
      <c r="A278" s="115" t="s">
        <v>160</v>
      </c>
      <c r="B278" s="19">
        <v>951</v>
      </c>
      <c r="C278" s="11" t="s">
        <v>82</v>
      </c>
      <c r="D278" s="11" t="s">
        <v>161</v>
      </c>
      <c r="E278" s="11" t="s">
        <v>5</v>
      </c>
      <c r="F278" s="11"/>
      <c r="G278" s="12">
        <f>G279</f>
        <v>1900</v>
      </c>
      <c r="H278" s="55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81"/>
      <c r="Y278" s="59"/>
    </row>
    <row r="279" spans="1:25" ht="32.25" outlineLevel="6" thickBot="1">
      <c r="A279" s="115" t="s">
        <v>162</v>
      </c>
      <c r="B279" s="19">
        <v>951</v>
      </c>
      <c r="C279" s="9" t="s">
        <v>82</v>
      </c>
      <c r="D279" s="9" t="s">
        <v>163</v>
      </c>
      <c r="E279" s="9" t="s">
        <v>5</v>
      </c>
      <c r="F279" s="9"/>
      <c r="G279" s="10">
        <f>G280</f>
        <v>1900</v>
      </c>
      <c r="H279" s="25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43"/>
      <c r="X279" s="65">
        <v>1362.07314</v>
      </c>
      <c r="Y279" s="59">
        <f>X279/G279*100</f>
        <v>71.68806</v>
      </c>
    </row>
    <row r="280" spans="1:25" ht="48" outlineLevel="6" thickBot="1">
      <c r="A280" s="117" t="s">
        <v>267</v>
      </c>
      <c r="B280" s="92">
        <v>951</v>
      </c>
      <c r="C280" s="93" t="s">
        <v>82</v>
      </c>
      <c r="D280" s="93" t="s">
        <v>268</v>
      </c>
      <c r="E280" s="93" t="s">
        <v>5</v>
      </c>
      <c r="F280" s="93"/>
      <c r="G280" s="16">
        <f>G281</f>
        <v>1900</v>
      </c>
      <c r="H280" s="31">
        <f aca="true" t="shared" si="56" ref="H280:X282">H281</f>
        <v>0</v>
      </c>
      <c r="I280" s="31">
        <f t="shared" si="56"/>
        <v>0</v>
      </c>
      <c r="J280" s="31">
        <f t="shared" si="56"/>
        <v>0</v>
      </c>
      <c r="K280" s="31">
        <f t="shared" si="56"/>
        <v>0</v>
      </c>
      <c r="L280" s="31">
        <f t="shared" si="56"/>
        <v>0</v>
      </c>
      <c r="M280" s="31">
        <f t="shared" si="56"/>
        <v>0</v>
      </c>
      <c r="N280" s="31">
        <f t="shared" si="56"/>
        <v>0</v>
      </c>
      <c r="O280" s="31">
        <f t="shared" si="56"/>
        <v>0</v>
      </c>
      <c r="P280" s="31">
        <f t="shared" si="56"/>
        <v>0</v>
      </c>
      <c r="Q280" s="31">
        <f t="shared" si="56"/>
        <v>0</v>
      </c>
      <c r="R280" s="31">
        <f t="shared" si="56"/>
        <v>0</v>
      </c>
      <c r="S280" s="31">
        <f t="shared" si="56"/>
        <v>0</v>
      </c>
      <c r="T280" s="31">
        <f t="shared" si="56"/>
        <v>0</v>
      </c>
      <c r="U280" s="31">
        <f t="shared" si="56"/>
        <v>0</v>
      </c>
      <c r="V280" s="31">
        <f t="shared" si="56"/>
        <v>0</v>
      </c>
      <c r="W280" s="31">
        <f t="shared" si="56"/>
        <v>0</v>
      </c>
      <c r="X280" s="66">
        <f t="shared" si="56"/>
        <v>48.715</v>
      </c>
      <c r="Y280" s="59">
        <f>X280/G280*100</f>
        <v>2.563947368421053</v>
      </c>
    </row>
    <row r="281" spans="1:25" ht="16.5" outlineLevel="6" thickBot="1">
      <c r="A281" s="5" t="s">
        <v>137</v>
      </c>
      <c r="B281" s="21">
        <v>951</v>
      </c>
      <c r="C281" s="6" t="s">
        <v>82</v>
      </c>
      <c r="D281" s="6" t="s">
        <v>268</v>
      </c>
      <c r="E281" s="6" t="s">
        <v>136</v>
      </c>
      <c r="F281" s="6"/>
      <c r="G281" s="7">
        <f>G282</f>
        <v>1900</v>
      </c>
      <c r="H281" s="32">
        <f t="shared" si="56"/>
        <v>0</v>
      </c>
      <c r="I281" s="32">
        <f t="shared" si="56"/>
        <v>0</v>
      </c>
      <c r="J281" s="32">
        <f t="shared" si="56"/>
        <v>0</v>
      </c>
      <c r="K281" s="32">
        <f t="shared" si="56"/>
        <v>0</v>
      </c>
      <c r="L281" s="32">
        <f t="shared" si="56"/>
        <v>0</v>
      </c>
      <c r="M281" s="32">
        <f t="shared" si="56"/>
        <v>0</v>
      </c>
      <c r="N281" s="32">
        <f t="shared" si="56"/>
        <v>0</v>
      </c>
      <c r="O281" s="32">
        <f t="shared" si="56"/>
        <v>0</v>
      </c>
      <c r="P281" s="32">
        <f t="shared" si="56"/>
        <v>0</v>
      </c>
      <c r="Q281" s="32">
        <f t="shared" si="56"/>
        <v>0</v>
      </c>
      <c r="R281" s="32">
        <f t="shared" si="56"/>
        <v>0</v>
      </c>
      <c r="S281" s="32">
        <f t="shared" si="56"/>
        <v>0</v>
      </c>
      <c r="T281" s="32">
        <f t="shared" si="56"/>
        <v>0</v>
      </c>
      <c r="U281" s="32">
        <f t="shared" si="56"/>
        <v>0</v>
      </c>
      <c r="V281" s="32">
        <f t="shared" si="56"/>
        <v>0</v>
      </c>
      <c r="W281" s="32">
        <f t="shared" si="56"/>
        <v>0</v>
      </c>
      <c r="X281" s="67">
        <f>X282</f>
        <v>48.715</v>
      </c>
      <c r="Y281" s="59">
        <f>X281/G281*100</f>
        <v>2.563947368421053</v>
      </c>
    </row>
    <row r="282" spans="1:25" ht="48" outlineLevel="6" thickBot="1">
      <c r="A282" s="101" t="s">
        <v>90</v>
      </c>
      <c r="B282" s="94">
        <v>951</v>
      </c>
      <c r="C282" s="95" t="s">
        <v>82</v>
      </c>
      <c r="D282" s="95" t="s">
        <v>268</v>
      </c>
      <c r="E282" s="95" t="s">
        <v>93</v>
      </c>
      <c r="F282" s="95"/>
      <c r="G282" s="100">
        <v>1900</v>
      </c>
      <c r="H282" s="34">
        <f t="shared" si="56"/>
        <v>0</v>
      </c>
      <c r="I282" s="34">
        <f t="shared" si="56"/>
        <v>0</v>
      </c>
      <c r="J282" s="34">
        <f t="shared" si="56"/>
        <v>0</v>
      </c>
      <c r="K282" s="34">
        <f t="shared" si="56"/>
        <v>0</v>
      </c>
      <c r="L282" s="34">
        <f t="shared" si="56"/>
        <v>0</v>
      </c>
      <c r="M282" s="34">
        <f t="shared" si="56"/>
        <v>0</v>
      </c>
      <c r="N282" s="34">
        <f t="shared" si="56"/>
        <v>0</v>
      </c>
      <c r="O282" s="34">
        <f t="shared" si="56"/>
        <v>0</v>
      </c>
      <c r="P282" s="34">
        <f t="shared" si="56"/>
        <v>0</v>
      </c>
      <c r="Q282" s="34">
        <f t="shared" si="56"/>
        <v>0</v>
      </c>
      <c r="R282" s="34">
        <f t="shared" si="56"/>
        <v>0</v>
      </c>
      <c r="S282" s="34">
        <f t="shared" si="56"/>
        <v>0</v>
      </c>
      <c r="T282" s="34">
        <f t="shared" si="56"/>
        <v>0</v>
      </c>
      <c r="U282" s="34">
        <f t="shared" si="56"/>
        <v>0</v>
      </c>
      <c r="V282" s="34">
        <f t="shared" si="56"/>
        <v>0</v>
      </c>
      <c r="W282" s="34">
        <f t="shared" si="56"/>
        <v>0</v>
      </c>
      <c r="X282" s="68">
        <f>X283</f>
        <v>48.715</v>
      </c>
      <c r="Y282" s="59">
        <f>X282/G282*100</f>
        <v>2.563947368421053</v>
      </c>
    </row>
    <row r="283" spans="1:25" ht="32.25" outlineLevel="6" thickBot="1">
      <c r="A283" s="127" t="s">
        <v>73</v>
      </c>
      <c r="B283" s="18">
        <v>951</v>
      </c>
      <c r="C283" s="39" t="s">
        <v>74</v>
      </c>
      <c r="D283" s="39" t="s">
        <v>6</v>
      </c>
      <c r="E283" s="39" t="s">
        <v>5</v>
      </c>
      <c r="F283" s="39"/>
      <c r="G283" s="122">
        <f>G284</f>
        <v>50</v>
      </c>
      <c r="H283" s="25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43"/>
      <c r="X283" s="65">
        <v>48.715</v>
      </c>
      <c r="Y283" s="59">
        <f>X283/G283*100</f>
        <v>97.43</v>
      </c>
    </row>
    <row r="284" spans="1:25" ht="32.25" outlineLevel="6" thickBot="1">
      <c r="A284" s="115" t="s">
        <v>160</v>
      </c>
      <c r="B284" s="19">
        <v>951</v>
      </c>
      <c r="C284" s="11" t="s">
        <v>74</v>
      </c>
      <c r="D284" s="11" t="s">
        <v>161</v>
      </c>
      <c r="E284" s="11" t="s">
        <v>5</v>
      </c>
      <c r="F284" s="11"/>
      <c r="G284" s="12">
        <f>G285</f>
        <v>50</v>
      </c>
      <c r="H284" s="10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75"/>
      <c r="Y284" s="59"/>
    </row>
    <row r="285" spans="1:25" ht="32.25" outlineLevel="6" thickBot="1">
      <c r="A285" s="115" t="s">
        <v>162</v>
      </c>
      <c r="B285" s="19">
        <v>951</v>
      </c>
      <c r="C285" s="11" t="s">
        <v>74</v>
      </c>
      <c r="D285" s="11" t="s">
        <v>163</v>
      </c>
      <c r="E285" s="11" t="s">
        <v>5</v>
      </c>
      <c r="F285" s="11"/>
      <c r="G285" s="12">
        <f>G286</f>
        <v>50</v>
      </c>
      <c r="H285" s="29">
        <f aca="true" t="shared" si="57" ref="H285:X288">H286</f>
        <v>0</v>
      </c>
      <c r="I285" s="29">
        <f t="shared" si="57"/>
        <v>0</v>
      </c>
      <c r="J285" s="29">
        <f t="shared" si="57"/>
        <v>0</v>
      </c>
      <c r="K285" s="29">
        <f t="shared" si="57"/>
        <v>0</v>
      </c>
      <c r="L285" s="29">
        <f t="shared" si="57"/>
        <v>0</v>
      </c>
      <c r="M285" s="29">
        <f t="shared" si="57"/>
        <v>0</v>
      </c>
      <c r="N285" s="29">
        <f t="shared" si="57"/>
        <v>0</v>
      </c>
      <c r="O285" s="29">
        <f t="shared" si="57"/>
        <v>0</v>
      </c>
      <c r="P285" s="29">
        <f t="shared" si="57"/>
        <v>0</v>
      </c>
      <c r="Q285" s="29">
        <f t="shared" si="57"/>
        <v>0</v>
      </c>
      <c r="R285" s="29">
        <f t="shared" si="57"/>
        <v>0</v>
      </c>
      <c r="S285" s="29">
        <f t="shared" si="57"/>
        <v>0</v>
      </c>
      <c r="T285" s="29">
        <f t="shared" si="57"/>
        <v>0</v>
      </c>
      <c r="U285" s="29">
        <f t="shared" si="57"/>
        <v>0</v>
      </c>
      <c r="V285" s="29">
        <f t="shared" si="57"/>
        <v>0</v>
      </c>
      <c r="W285" s="29">
        <f t="shared" si="57"/>
        <v>0</v>
      </c>
      <c r="X285" s="73">
        <f t="shared" si="57"/>
        <v>0</v>
      </c>
      <c r="Y285" s="59">
        <f aca="true" t="shared" si="58" ref="Y285:Y293">X285/G285*100</f>
        <v>0</v>
      </c>
    </row>
    <row r="286" spans="1:25" ht="63.75" outlineLevel="6" thickBot="1">
      <c r="A286" s="96" t="s">
        <v>269</v>
      </c>
      <c r="B286" s="92">
        <v>951</v>
      </c>
      <c r="C286" s="93" t="s">
        <v>74</v>
      </c>
      <c r="D286" s="93" t="s">
        <v>270</v>
      </c>
      <c r="E286" s="93" t="s">
        <v>5</v>
      </c>
      <c r="F286" s="93"/>
      <c r="G286" s="16">
        <f>G287</f>
        <v>50</v>
      </c>
      <c r="H286" s="31">
        <f t="shared" si="57"/>
        <v>0</v>
      </c>
      <c r="I286" s="31">
        <f t="shared" si="57"/>
        <v>0</v>
      </c>
      <c r="J286" s="31">
        <f t="shared" si="57"/>
        <v>0</v>
      </c>
      <c r="K286" s="31">
        <f t="shared" si="57"/>
        <v>0</v>
      </c>
      <c r="L286" s="31">
        <f t="shared" si="57"/>
        <v>0</v>
      </c>
      <c r="M286" s="31">
        <f t="shared" si="57"/>
        <v>0</v>
      </c>
      <c r="N286" s="31">
        <f t="shared" si="57"/>
        <v>0</v>
      </c>
      <c r="O286" s="31">
        <f t="shared" si="57"/>
        <v>0</v>
      </c>
      <c r="P286" s="31">
        <f t="shared" si="57"/>
        <v>0</v>
      </c>
      <c r="Q286" s="31">
        <f t="shared" si="57"/>
        <v>0</v>
      </c>
      <c r="R286" s="31">
        <f t="shared" si="57"/>
        <v>0</v>
      </c>
      <c r="S286" s="31">
        <f t="shared" si="57"/>
        <v>0</v>
      </c>
      <c r="T286" s="31">
        <f t="shared" si="57"/>
        <v>0</v>
      </c>
      <c r="U286" s="31">
        <f t="shared" si="57"/>
        <v>0</v>
      </c>
      <c r="V286" s="31">
        <f t="shared" si="57"/>
        <v>0</v>
      </c>
      <c r="W286" s="31">
        <f t="shared" si="57"/>
        <v>0</v>
      </c>
      <c r="X286" s="66">
        <f t="shared" si="57"/>
        <v>0</v>
      </c>
      <c r="Y286" s="59">
        <f t="shared" si="58"/>
        <v>0</v>
      </c>
    </row>
    <row r="287" spans="1:25" ht="32.25" outlineLevel="6" thickBot="1">
      <c r="A287" s="5" t="s">
        <v>108</v>
      </c>
      <c r="B287" s="21">
        <v>951</v>
      </c>
      <c r="C287" s="6" t="s">
        <v>74</v>
      </c>
      <c r="D287" s="6" t="s">
        <v>270</v>
      </c>
      <c r="E287" s="6" t="s">
        <v>102</v>
      </c>
      <c r="F287" s="6"/>
      <c r="G287" s="7">
        <f>G288</f>
        <v>50</v>
      </c>
      <c r="H287" s="32">
        <f t="shared" si="57"/>
        <v>0</v>
      </c>
      <c r="I287" s="32">
        <f t="shared" si="57"/>
        <v>0</v>
      </c>
      <c r="J287" s="32">
        <f t="shared" si="57"/>
        <v>0</v>
      </c>
      <c r="K287" s="32">
        <f t="shared" si="57"/>
        <v>0</v>
      </c>
      <c r="L287" s="32">
        <f t="shared" si="57"/>
        <v>0</v>
      </c>
      <c r="M287" s="32">
        <f t="shared" si="57"/>
        <v>0</v>
      </c>
      <c r="N287" s="32">
        <f t="shared" si="57"/>
        <v>0</v>
      </c>
      <c r="O287" s="32">
        <f t="shared" si="57"/>
        <v>0</v>
      </c>
      <c r="P287" s="32">
        <f t="shared" si="57"/>
        <v>0</v>
      </c>
      <c r="Q287" s="32">
        <f t="shared" si="57"/>
        <v>0</v>
      </c>
      <c r="R287" s="32">
        <f t="shared" si="57"/>
        <v>0</v>
      </c>
      <c r="S287" s="32">
        <f t="shared" si="57"/>
        <v>0</v>
      </c>
      <c r="T287" s="32">
        <f t="shared" si="57"/>
        <v>0</v>
      </c>
      <c r="U287" s="32">
        <f t="shared" si="57"/>
        <v>0</v>
      </c>
      <c r="V287" s="32">
        <f t="shared" si="57"/>
        <v>0</v>
      </c>
      <c r="W287" s="32">
        <f t="shared" si="57"/>
        <v>0</v>
      </c>
      <c r="X287" s="67">
        <f t="shared" si="57"/>
        <v>0</v>
      </c>
      <c r="Y287" s="59">
        <f t="shared" si="58"/>
        <v>0</v>
      </c>
    </row>
    <row r="288" spans="1:25" ht="32.25" outlineLevel="6" thickBot="1">
      <c r="A288" s="90" t="s">
        <v>110</v>
      </c>
      <c r="B288" s="94">
        <v>951</v>
      </c>
      <c r="C288" s="95" t="s">
        <v>74</v>
      </c>
      <c r="D288" s="95" t="s">
        <v>270</v>
      </c>
      <c r="E288" s="95" t="s">
        <v>104</v>
      </c>
      <c r="F288" s="95"/>
      <c r="G288" s="100">
        <v>50</v>
      </c>
      <c r="H288" s="34">
        <f t="shared" si="57"/>
        <v>0</v>
      </c>
      <c r="I288" s="34">
        <f t="shared" si="57"/>
        <v>0</v>
      </c>
      <c r="J288" s="34">
        <f t="shared" si="57"/>
        <v>0</v>
      </c>
      <c r="K288" s="34">
        <f t="shared" si="57"/>
        <v>0</v>
      </c>
      <c r="L288" s="34">
        <f t="shared" si="57"/>
        <v>0</v>
      </c>
      <c r="M288" s="34">
        <f t="shared" si="57"/>
        <v>0</v>
      </c>
      <c r="N288" s="34">
        <f t="shared" si="57"/>
        <v>0</v>
      </c>
      <c r="O288" s="34">
        <f t="shared" si="57"/>
        <v>0</v>
      </c>
      <c r="P288" s="34">
        <f t="shared" si="57"/>
        <v>0</v>
      </c>
      <c r="Q288" s="34">
        <f t="shared" si="57"/>
        <v>0</v>
      </c>
      <c r="R288" s="34">
        <f t="shared" si="57"/>
        <v>0</v>
      </c>
      <c r="S288" s="34">
        <f t="shared" si="57"/>
        <v>0</v>
      </c>
      <c r="T288" s="34">
        <f t="shared" si="57"/>
        <v>0</v>
      </c>
      <c r="U288" s="34">
        <f t="shared" si="57"/>
        <v>0</v>
      </c>
      <c r="V288" s="34">
        <f t="shared" si="57"/>
        <v>0</v>
      </c>
      <c r="W288" s="34">
        <f t="shared" si="57"/>
        <v>0</v>
      </c>
      <c r="X288" s="68">
        <f t="shared" si="57"/>
        <v>0</v>
      </c>
      <c r="Y288" s="59">
        <f t="shared" si="58"/>
        <v>0</v>
      </c>
    </row>
    <row r="289" spans="1:25" ht="32.25" outlineLevel="6" thickBot="1">
      <c r="A289" s="111" t="s">
        <v>81</v>
      </c>
      <c r="B289" s="18">
        <v>951</v>
      </c>
      <c r="C289" s="14" t="s">
        <v>68</v>
      </c>
      <c r="D289" s="14" t="s">
        <v>6</v>
      </c>
      <c r="E289" s="14" t="s">
        <v>5</v>
      </c>
      <c r="F289" s="14"/>
      <c r="G289" s="15">
        <f>G290</f>
        <v>10</v>
      </c>
      <c r="H289" s="25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43"/>
      <c r="X289" s="65">
        <v>0</v>
      </c>
      <c r="Y289" s="59">
        <f t="shared" si="58"/>
        <v>0</v>
      </c>
    </row>
    <row r="290" spans="1:25" ht="32.25" outlineLevel="6" thickBot="1">
      <c r="A290" s="8" t="s">
        <v>271</v>
      </c>
      <c r="B290" s="19">
        <v>951</v>
      </c>
      <c r="C290" s="9" t="s">
        <v>69</v>
      </c>
      <c r="D290" s="9" t="s">
        <v>6</v>
      </c>
      <c r="E290" s="9" t="s">
        <v>5</v>
      </c>
      <c r="F290" s="9"/>
      <c r="G290" s="10">
        <f>G291</f>
        <v>10</v>
      </c>
      <c r="H290" s="29" t="e">
        <f aca="true" t="shared" si="59" ref="H290:X292">H291</f>
        <v>#REF!</v>
      </c>
      <c r="I290" s="29" t="e">
        <f t="shared" si="59"/>
        <v>#REF!</v>
      </c>
      <c r="J290" s="29" t="e">
        <f t="shared" si="59"/>
        <v>#REF!</v>
      </c>
      <c r="K290" s="29" t="e">
        <f t="shared" si="59"/>
        <v>#REF!</v>
      </c>
      <c r="L290" s="29" t="e">
        <f t="shared" si="59"/>
        <v>#REF!</v>
      </c>
      <c r="M290" s="29" t="e">
        <f t="shared" si="59"/>
        <v>#REF!</v>
      </c>
      <c r="N290" s="29" t="e">
        <f t="shared" si="59"/>
        <v>#REF!</v>
      </c>
      <c r="O290" s="29" t="e">
        <f t="shared" si="59"/>
        <v>#REF!</v>
      </c>
      <c r="P290" s="29" t="e">
        <f t="shared" si="59"/>
        <v>#REF!</v>
      </c>
      <c r="Q290" s="29" t="e">
        <f t="shared" si="59"/>
        <v>#REF!</v>
      </c>
      <c r="R290" s="29" t="e">
        <f t="shared" si="59"/>
        <v>#REF!</v>
      </c>
      <c r="S290" s="29" t="e">
        <f t="shared" si="59"/>
        <v>#REF!</v>
      </c>
      <c r="T290" s="29" t="e">
        <f t="shared" si="59"/>
        <v>#REF!</v>
      </c>
      <c r="U290" s="29" t="e">
        <f t="shared" si="59"/>
        <v>#REF!</v>
      </c>
      <c r="V290" s="29" t="e">
        <f t="shared" si="59"/>
        <v>#REF!</v>
      </c>
      <c r="W290" s="29" t="e">
        <f t="shared" si="59"/>
        <v>#REF!</v>
      </c>
      <c r="X290" s="73" t="e">
        <f t="shared" si="59"/>
        <v>#REF!</v>
      </c>
      <c r="Y290" s="59" t="e">
        <f t="shared" si="58"/>
        <v>#REF!</v>
      </c>
    </row>
    <row r="291" spans="1:25" ht="32.25" outlineLevel="6" thickBot="1">
      <c r="A291" s="115" t="s">
        <v>160</v>
      </c>
      <c r="B291" s="19">
        <v>951</v>
      </c>
      <c r="C291" s="9" t="s">
        <v>69</v>
      </c>
      <c r="D291" s="9" t="s">
        <v>161</v>
      </c>
      <c r="E291" s="9" t="s">
        <v>5</v>
      </c>
      <c r="F291" s="9"/>
      <c r="G291" s="10">
        <f>G292</f>
        <v>10</v>
      </c>
      <c r="H291" s="31" t="e">
        <f t="shared" si="59"/>
        <v>#REF!</v>
      </c>
      <c r="I291" s="31" t="e">
        <f t="shared" si="59"/>
        <v>#REF!</v>
      </c>
      <c r="J291" s="31" t="e">
        <f t="shared" si="59"/>
        <v>#REF!</v>
      </c>
      <c r="K291" s="31" t="e">
        <f t="shared" si="59"/>
        <v>#REF!</v>
      </c>
      <c r="L291" s="31" t="e">
        <f t="shared" si="59"/>
        <v>#REF!</v>
      </c>
      <c r="M291" s="31" t="e">
        <f t="shared" si="59"/>
        <v>#REF!</v>
      </c>
      <c r="N291" s="31" t="e">
        <f t="shared" si="59"/>
        <v>#REF!</v>
      </c>
      <c r="O291" s="31" t="e">
        <f t="shared" si="59"/>
        <v>#REF!</v>
      </c>
      <c r="P291" s="31" t="e">
        <f t="shared" si="59"/>
        <v>#REF!</v>
      </c>
      <c r="Q291" s="31" t="e">
        <f t="shared" si="59"/>
        <v>#REF!</v>
      </c>
      <c r="R291" s="31" t="e">
        <f t="shared" si="59"/>
        <v>#REF!</v>
      </c>
      <c r="S291" s="31" t="e">
        <f t="shared" si="59"/>
        <v>#REF!</v>
      </c>
      <c r="T291" s="31" t="e">
        <f t="shared" si="59"/>
        <v>#REF!</v>
      </c>
      <c r="U291" s="31" t="e">
        <f t="shared" si="59"/>
        <v>#REF!</v>
      </c>
      <c r="V291" s="31" t="e">
        <f t="shared" si="59"/>
        <v>#REF!</v>
      </c>
      <c r="W291" s="31" t="e">
        <f t="shared" si="59"/>
        <v>#REF!</v>
      </c>
      <c r="X291" s="66" t="e">
        <f t="shared" si="59"/>
        <v>#REF!</v>
      </c>
      <c r="Y291" s="59" t="e">
        <f t="shared" si="58"/>
        <v>#REF!</v>
      </c>
    </row>
    <row r="292" spans="1:25" ht="32.25" outlineLevel="6" thickBot="1">
      <c r="A292" s="115" t="s">
        <v>162</v>
      </c>
      <c r="B292" s="19">
        <v>951</v>
      </c>
      <c r="C292" s="11" t="s">
        <v>69</v>
      </c>
      <c r="D292" s="11" t="s">
        <v>163</v>
      </c>
      <c r="E292" s="11" t="s">
        <v>5</v>
      </c>
      <c r="F292" s="11"/>
      <c r="G292" s="12">
        <f>G293</f>
        <v>10</v>
      </c>
      <c r="H292" s="32" t="e">
        <f t="shared" si="59"/>
        <v>#REF!</v>
      </c>
      <c r="I292" s="32" t="e">
        <f t="shared" si="59"/>
        <v>#REF!</v>
      </c>
      <c r="J292" s="32" t="e">
        <f t="shared" si="59"/>
        <v>#REF!</v>
      </c>
      <c r="K292" s="32" t="e">
        <f t="shared" si="59"/>
        <v>#REF!</v>
      </c>
      <c r="L292" s="32" t="e">
        <f t="shared" si="59"/>
        <v>#REF!</v>
      </c>
      <c r="M292" s="32" t="e">
        <f t="shared" si="59"/>
        <v>#REF!</v>
      </c>
      <c r="N292" s="32" t="e">
        <f t="shared" si="59"/>
        <v>#REF!</v>
      </c>
      <c r="O292" s="32" t="e">
        <f t="shared" si="59"/>
        <v>#REF!</v>
      </c>
      <c r="P292" s="32" t="e">
        <f t="shared" si="59"/>
        <v>#REF!</v>
      </c>
      <c r="Q292" s="32" t="e">
        <f t="shared" si="59"/>
        <v>#REF!</v>
      </c>
      <c r="R292" s="32" t="e">
        <f t="shared" si="59"/>
        <v>#REF!</v>
      </c>
      <c r="S292" s="32" t="e">
        <f t="shared" si="59"/>
        <v>#REF!</v>
      </c>
      <c r="T292" s="32" t="e">
        <f t="shared" si="59"/>
        <v>#REF!</v>
      </c>
      <c r="U292" s="32" t="e">
        <f t="shared" si="59"/>
        <v>#REF!</v>
      </c>
      <c r="V292" s="32" t="e">
        <f t="shared" si="59"/>
        <v>#REF!</v>
      </c>
      <c r="W292" s="32" t="e">
        <f t="shared" si="59"/>
        <v>#REF!</v>
      </c>
      <c r="X292" s="67" t="e">
        <f t="shared" si="59"/>
        <v>#REF!</v>
      </c>
      <c r="Y292" s="59" t="e">
        <f t="shared" si="58"/>
        <v>#REF!</v>
      </c>
    </row>
    <row r="293" spans="1:25" ht="32.25" outlineLevel="6" thickBot="1">
      <c r="A293" s="96" t="s">
        <v>272</v>
      </c>
      <c r="B293" s="92">
        <v>951</v>
      </c>
      <c r="C293" s="93" t="s">
        <v>69</v>
      </c>
      <c r="D293" s="93" t="s">
        <v>273</v>
      </c>
      <c r="E293" s="93" t="s">
        <v>5</v>
      </c>
      <c r="F293" s="93"/>
      <c r="G293" s="16">
        <f>G294</f>
        <v>10</v>
      </c>
      <c r="H293" s="34" t="e">
        <f>#REF!</f>
        <v>#REF!</v>
      </c>
      <c r="I293" s="34" t="e">
        <f>#REF!</f>
        <v>#REF!</v>
      </c>
      <c r="J293" s="34" t="e">
        <f>#REF!</f>
        <v>#REF!</v>
      </c>
      <c r="K293" s="34" t="e">
        <f>#REF!</f>
        <v>#REF!</v>
      </c>
      <c r="L293" s="34" t="e">
        <f>#REF!</f>
        <v>#REF!</v>
      </c>
      <c r="M293" s="34" t="e">
        <f>#REF!</f>
        <v>#REF!</v>
      </c>
      <c r="N293" s="34" t="e">
        <f>#REF!</f>
        <v>#REF!</v>
      </c>
      <c r="O293" s="34" t="e">
        <f>#REF!</f>
        <v>#REF!</v>
      </c>
      <c r="P293" s="34" t="e">
        <f>#REF!</f>
        <v>#REF!</v>
      </c>
      <c r="Q293" s="34" t="e">
        <f>#REF!</f>
        <v>#REF!</v>
      </c>
      <c r="R293" s="34" t="e">
        <f>#REF!</f>
        <v>#REF!</v>
      </c>
      <c r="S293" s="34" t="e">
        <f>#REF!</f>
        <v>#REF!</v>
      </c>
      <c r="T293" s="34" t="e">
        <f>#REF!</f>
        <v>#REF!</v>
      </c>
      <c r="U293" s="34" t="e">
        <f>#REF!</f>
        <v>#REF!</v>
      </c>
      <c r="V293" s="34" t="e">
        <f>#REF!</f>
        <v>#REF!</v>
      </c>
      <c r="W293" s="34" t="e">
        <f>#REF!</f>
        <v>#REF!</v>
      </c>
      <c r="X293" s="68" t="e">
        <f>#REF!</f>
        <v>#REF!</v>
      </c>
      <c r="Y293" s="59" t="e">
        <f t="shared" si="58"/>
        <v>#REF!</v>
      </c>
    </row>
    <row r="294" spans="1:25" ht="16.5" outlineLevel="6" thickBot="1">
      <c r="A294" s="5" t="s">
        <v>152</v>
      </c>
      <c r="B294" s="21">
        <v>951</v>
      </c>
      <c r="C294" s="6" t="s">
        <v>69</v>
      </c>
      <c r="D294" s="6" t="s">
        <v>273</v>
      </c>
      <c r="E294" s="6" t="s">
        <v>151</v>
      </c>
      <c r="F294" s="6"/>
      <c r="G294" s="7">
        <v>10</v>
      </c>
      <c r="H294" s="55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82"/>
      <c r="Y294" s="59"/>
    </row>
    <row r="295" spans="1:25" ht="63.75" outlineLevel="6" thickBot="1">
      <c r="A295" s="111" t="s">
        <v>76</v>
      </c>
      <c r="B295" s="18">
        <v>951</v>
      </c>
      <c r="C295" s="14" t="s">
        <v>77</v>
      </c>
      <c r="D295" s="14" t="s">
        <v>6</v>
      </c>
      <c r="E295" s="14" t="s">
        <v>5</v>
      </c>
      <c r="F295" s="14"/>
      <c r="G295" s="15">
        <f aca="true" t="shared" si="60" ref="G295:G300">G296</f>
        <v>19519</v>
      </c>
      <c r="H295" s="55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82"/>
      <c r="Y295" s="59"/>
    </row>
    <row r="296" spans="1:25" ht="48" outlineLevel="6" thickBot="1">
      <c r="A296" s="115" t="s">
        <v>79</v>
      </c>
      <c r="B296" s="19">
        <v>951</v>
      </c>
      <c r="C296" s="9" t="s">
        <v>78</v>
      </c>
      <c r="D296" s="9" t="s">
        <v>6</v>
      </c>
      <c r="E296" s="9" t="s">
        <v>5</v>
      </c>
      <c r="F296" s="9"/>
      <c r="G296" s="10">
        <f t="shared" si="60"/>
        <v>19519</v>
      </c>
      <c r="H296" s="55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82"/>
      <c r="Y296" s="59"/>
    </row>
    <row r="297" spans="1:25" ht="32.25" outlineLevel="6" thickBot="1">
      <c r="A297" s="115" t="s">
        <v>160</v>
      </c>
      <c r="B297" s="19">
        <v>951</v>
      </c>
      <c r="C297" s="9" t="s">
        <v>78</v>
      </c>
      <c r="D297" s="9" t="s">
        <v>161</v>
      </c>
      <c r="E297" s="9" t="s">
        <v>5</v>
      </c>
      <c r="F297" s="9"/>
      <c r="G297" s="10">
        <f t="shared" si="60"/>
        <v>19519</v>
      </c>
      <c r="H297" s="55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82"/>
      <c r="Y297" s="59"/>
    </row>
    <row r="298" spans="1:25" ht="32.25" outlineLevel="6" thickBot="1">
      <c r="A298" s="115" t="s">
        <v>162</v>
      </c>
      <c r="B298" s="19">
        <v>951</v>
      </c>
      <c r="C298" s="11" t="s">
        <v>78</v>
      </c>
      <c r="D298" s="11" t="s">
        <v>163</v>
      </c>
      <c r="E298" s="11" t="s">
        <v>5</v>
      </c>
      <c r="F298" s="11"/>
      <c r="G298" s="12">
        <f t="shared" si="60"/>
        <v>19519</v>
      </c>
      <c r="H298" s="55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82"/>
      <c r="Y298" s="59"/>
    </row>
    <row r="299" spans="1:25" ht="48" outlineLevel="6" thickBot="1">
      <c r="A299" s="5" t="s">
        <v>274</v>
      </c>
      <c r="B299" s="21">
        <v>951</v>
      </c>
      <c r="C299" s="6" t="s">
        <v>78</v>
      </c>
      <c r="D299" s="6" t="s">
        <v>275</v>
      </c>
      <c r="E299" s="6" t="s">
        <v>5</v>
      </c>
      <c r="F299" s="6"/>
      <c r="G299" s="7">
        <f t="shared" si="60"/>
        <v>19519</v>
      </c>
      <c r="H299" s="55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82"/>
      <c r="Y299" s="59"/>
    </row>
    <row r="300" spans="1:25" ht="16.5" outlineLevel="6" thickBot="1">
      <c r="A300" s="5" t="s">
        <v>155</v>
      </c>
      <c r="B300" s="21">
        <v>951</v>
      </c>
      <c r="C300" s="6" t="s">
        <v>78</v>
      </c>
      <c r="D300" s="6" t="s">
        <v>276</v>
      </c>
      <c r="E300" s="6" t="s">
        <v>153</v>
      </c>
      <c r="F300" s="6"/>
      <c r="G300" s="7">
        <f t="shared" si="60"/>
        <v>19519</v>
      </c>
      <c r="H300" s="55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82"/>
      <c r="Y300" s="59"/>
    </row>
    <row r="301" spans="1:25" ht="18.75" customHeight="1" outlineLevel="6" thickBot="1">
      <c r="A301" s="90" t="s">
        <v>156</v>
      </c>
      <c r="B301" s="94">
        <v>951</v>
      </c>
      <c r="C301" s="95" t="s">
        <v>78</v>
      </c>
      <c r="D301" s="95" t="s">
        <v>276</v>
      </c>
      <c r="E301" s="95" t="s">
        <v>154</v>
      </c>
      <c r="F301" s="95"/>
      <c r="G301" s="100">
        <v>19519</v>
      </c>
      <c r="H301" s="55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82"/>
      <c r="Y301" s="59"/>
    </row>
    <row r="302" spans="1:25" ht="16.5" outlineLevel="6" thickBot="1">
      <c r="A302" s="51"/>
      <c r="B302" s="52"/>
      <c r="C302" s="52"/>
      <c r="D302" s="52"/>
      <c r="E302" s="52"/>
      <c r="F302" s="52"/>
      <c r="G302" s="53"/>
      <c r="H302" s="25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43"/>
      <c r="X302" s="74"/>
      <c r="Y302" s="59">
        <v>0</v>
      </c>
    </row>
    <row r="303" spans="1:25" ht="57.75" outlineLevel="6" thickBot="1">
      <c r="A303" s="105" t="s">
        <v>66</v>
      </c>
      <c r="B303" s="106" t="s">
        <v>65</v>
      </c>
      <c r="C303" s="106" t="s">
        <v>64</v>
      </c>
      <c r="D303" s="106" t="s">
        <v>6</v>
      </c>
      <c r="E303" s="106" t="s">
        <v>5</v>
      </c>
      <c r="F303" s="107"/>
      <c r="G303" s="108">
        <f>G304+G385</f>
        <v>377317.97000000003</v>
      </c>
      <c r="H303" s="28" t="e">
        <f>H304+#REF!</f>
        <v>#REF!</v>
      </c>
      <c r="I303" s="28" t="e">
        <f>I304+#REF!</f>
        <v>#REF!</v>
      </c>
      <c r="J303" s="28" t="e">
        <f>J304+#REF!</f>
        <v>#REF!</v>
      </c>
      <c r="K303" s="28" t="e">
        <f>K304+#REF!</f>
        <v>#REF!</v>
      </c>
      <c r="L303" s="28" t="e">
        <f>L304+#REF!</f>
        <v>#REF!</v>
      </c>
      <c r="M303" s="28" t="e">
        <f>M304+#REF!</f>
        <v>#REF!</v>
      </c>
      <c r="N303" s="28" t="e">
        <f>N304+#REF!</f>
        <v>#REF!</v>
      </c>
      <c r="O303" s="28" t="e">
        <f>O304+#REF!</f>
        <v>#REF!</v>
      </c>
      <c r="P303" s="28" t="e">
        <f>P304+#REF!</f>
        <v>#REF!</v>
      </c>
      <c r="Q303" s="28" t="e">
        <f>Q304+#REF!</f>
        <v>#REF!</v>
      </c>
      <c r="R303" s="28" t="e">
        <f>R304+#REF!</f>
        <v>#REF!</v>
      </c>
      <c r="S303" s="28" t="e">
        <f>S304+#REF!</f>
        <v>#REF!</v>
      </c>
      <c r="T303" s="28" t="e">
        <f>T304+#REF!</f>
        <v>#REF!</v>
      </c>
      <c r="U303" s="28" t="e">
        <f>U304+#REF!</f>
        <v>#REF!</v>
      </c>
      <c r="V303" s="28" t="e">
        <f>V304+#REF!</f>
        <v>#REF!</v>
      </c>
      <c r="W303" s="28" t="e">
        <f>W304+#REF!</f>
        <v>#REF!</v>
      </c>
      <c r="X303" s="60" t="e">
        <f>X304+#REF!</f>
        <v>#REF!</v>
      </c>
      <c r="Y303" s="59" t="e">
        <f>X303/G303*100</f>
        <v>#REF!</v>
      </c>
    </row>
    <row r="304" spans="1:25" ht="19.5" outlineLevel="6" thickBot="1">
      <c r="A304" s="111" t="s">
        <v>50</v>
      </c>
      <c r="B304" s="18">
        <v>953</v>
      </c>
      <c r="C304" s="14" t="s">
        <v>49</v>
      </c>
      <c r="D304" s="14" t="s">
        <v>6</v>
      </c>
      <c r="E304" s="14" t="s">
        <v>5</v>
      </c>
      <c r="F304" s="14"/>
      <c r="G304" s="15">
        <f>G305+G321+G356+G372</f>
        <v>374727.97000000003</v>
      </c>
      <c r="H304" s="29" t="e">
        <f>H306+H311+#REF!+H378</f>
        <v>#REF!</v>
      </c>
      <c r="I304" s="29" t="e">
        <f>I306+I311+#REF!+I378</f>
        <v>#REF!</v>
      </c>
      <c r="J304" s="29" t="e">
        <f>J306+J311+#REF!+J378</f>
        <v>#REF!</v>
      </c>
      <c r="K304" s="29" t="e">
        <f>K306+K311+#REF!+K378</f>
        <v>#REF!</v>
      </c>
      <c r="L304" s="29" t="e">
        <f>L306+L311+#REF!+L378</f>
        <v>#REF!</v>
      </c>
      <c r="M304" s="29" t="e">
        <f>M306+M311+#REF!+M378</f>
        <v>#REF!</v>
      </c>
      <c r="N304" s="29" t="e">
        <f>N306+N311+#REF!+N378</f>
        <v>#REF!</v>
      </c>
      <c r="O304" s="29" t="e">
        <f>O306+O311+#REF!+O378</f>
        <v>#REF!</v>
      </c>
      <c r="P304" s="29" t="e">
        <f>P306+P311+#REF!+P378</f>
        <v>#REF!</v>
      </c>
      <c r="Q304" s="29" t="e">
        <f>Q306+Q311+#REF!+Q378</f>
        <v>#REF!</v>
      </c>
      <c r="R304" s="29" t="e">
        <f>R306+R311+#REF!+R378</f>
        <v>#REF!</v>
      </c>
      <c r="S304" s="29" t="e">
        <f>S306+S311+#REF!+S378</f>
        <v>#REF!</v>
      </c>
      <c r="T304" s="29" t="e">
        <f>T306+T311+#REF!+T378</f>
        <v>#REF!</v>
      </c>
      <c r="U304" s="29" t="e">
        <f>U306+U311+#REF!+U378</f>
        <v>#REF!</v>
      </c>
      <c r="V304" s="29" t="e">
        <f>V306+V311+#REF!+V378</f>
        <v>#REF!</v>
      </c>
      <c r="W304" s="29" t="e">
        <f>W306+W311+#REF!+W378</f>
        <v>#REF!</v>
      </c>
      <c r="X304" s="29" t="e">
        <f>X306+X311+#REF!+X378</f>
        <v>#REF!</v>
      </c>
      <c r="Y304" s="59" t="e">
        <f>X304/G304*100</f>
        <v>#REF!</v>
      </c>
    </row>
    <row r="305" spans="1:25" ht="19.5" outlineLevel="6" thickBot="1">
      <c r="A305" s="111" t="s">
        <v>157</v>
      </c>
      <c r="B305" s="18">
        <v>953</v>
      </c>
      <c r="C305" s="14" t="s">
        <v>19</v>
      </c>
      <c r="D305" s="14" t="s">
        <v>6</v>
      </c>
      <c r="E305" s="14" t="s">
        <v>5</v>
      </c>
      <c r="F305" s="14"/>
      <c r="G305" s="15">
        <f>G306</f>
        <v>71871.45</v>
      </c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42"/>
      <c r="Y305" s="59"/>
    </row>
    <row r="306" spans="1:25" ht="16.5" outlineLevel="6" thickBot="1">
      <c r="A306" s="80" t="s">
        <v>277</v>
      </c>
      <c r="B306" s="19">
        <v>953</v>
      </c>
      <c r="C306" s="9" t="s">
        <v>19</v>
      </c>
      <c r="D306" s="9" t="s">
        <v>278</v>
      </c>
      <c r="E306" s="9" t="s">
        <v>5</v>
      </c>
      <c r="F306" s="9"/>
      <c r="G306" s="10">
        <f>G307+G317</f>
        <v>71871.45</v>
      </c>
      <c r="H306" s="32">
        <f aca="true" t="shared" si="61" ref="H306:X306">H307</f>
        <v>0</v>
      </c>
      <c r="I306" s="32">
        <f t="shared" si="61"/>
        <v>0</v>
      </c>
      <c r="J306" s="32">
        <f t="shared" si="61"/>
        <v>0</v>
      </c>
      <c r="K306" s="32">
        <f t="shared" si="61"/>
        <v>0</v>
      </c>
      <c r="L306" s="32">
        <f t="shared" si="61"/>
        <v>0</v>
      </c>
      <c r="M306" s="32">
        <f t="shared" si="61"/>
        <v>0</v>
      </c>
      <c r="N306" s="32">
        <f t="shared" si="61"/>
        <v>0</v>
      </c>
      <c r="O306" s="32">
        <f t="shared" si="61"/>
        <v>0</v>
      </c>
      <c r="P306" s="32">
        <f t="shared" si="61"/>
        <v>0</v>
      </c>
      <c r="Q306" s="32">
        <f t="shared" si="61"/>
        <v>0</v>
      </c>
      <c r="R306" s="32">
        <f t="shared" si="61"/>
        <v>0</v>
      </c>
      <c r="S306" s="32">
        <f t="shared" si="61"/>
        <v>0</v>
      </c>
      <c r="T306" s="32">
        <f t="shared" si="61"/>
        <v>0</v>
      </c>
      <c r="U306" s="32">
        <f t="shared" si="61"/>
        <v>0</v>
      </c>
      <c r="V306" s="32">
        <f t="shared" si="61"/>
        <v>0</v>
      </c>
      <c r="W306" s="32">
        <f t="shared" si="61"/>
        <v>0</v>
      </c>
      <c r="X306" s="67">
        <f t="shared" si="61"/>
        <v>34477.81647</v>
      </c>
      <c r="Y306" s="59">
        <f>X306/G306*100</f>
        <v>47.97150533348082</v>
      </c>
    </row>
    <row r="307" spans="1:25" ht="32.25" outlineLevel="6" thickBot="1">
      <c r="A307" s="80" t="s">
        <v>279</v>
      </c>
      <c r="B307" s="19">
        <v>953</v>
      </c>
      <c r="C307" s="11" t="s">
        <v>19</v>
      </c>
      <c r="D307" s="11" t="s">
        <v>280</v>
      </c>
      <c r="E307" s="11" t="s">
        <v>5</v>
      </c>
      <c r="F307" s="11"/>
      <c r="G307" s="12">
        <f>G308+G311+G314</f>
        <v>71845.45</v>
      </c>
      <c r="H307" s="34">
        <f aca="true" t="shared" si="62" ref="H307:X307">H309</f>
        <v>0</v>
      </c>
      <c r="I307" s="34">
        <f t="shared" si="62"/>
        <v>0</v>
      </c>
      <c r="J307" s="34">
        <f t="shared" si="62"/>
        <v>0</v>
      </c>
      <c r="K307" s="34">
        <f t="shared" si="62"/>
        <v>0</v>
      </c>
      <c r="L307" s="34">
        <f t="shared" si="62"/>
        <v>0</v>
      </c>
      <c r="M307" s="34">
        <f t="shared" si="62"/>
        <v>0</v>
      </c>
      <c r="N307" s="34">
        <f t="shared" si="62"/>
        <v>0</v>
      </c>
      <c r="O307" s="34">
        <f t="shared" si="62"/>
        <v>0</v>
      </c>
      <c r="P307" s="34">
        <f t="shared" si="62"/>
        <v>0</v>
      </c>
      <c r="Q307" s="34">
        <f t="shared" si="62"/>
        <v>0</v>
      </c>
      <c r="R307" s="34">
        <f t="shared" si="62"/>
        <v>0</v>
      </c>
      <c r="S307" s="34">
        <f t="shared" si="62"/>
        <v>0</v>
      </c>
      <c r="T307" s="34">
        <f t="shared" si="62"/>
        <v>0</v>
      </c>
      <c r="U307" s="34">
        <f t="shared" si="62"/>
        <v>0</v>
      </c>
      <c r="V307" s="34">
        <f t="shared" si="62"/>
        <v>0</v>
      </c>
      <c r="W307" s="34">
        <f t="shared" si="62"/>
        <v>0</v>
      </c>
      <c r="X307" s="68">
        <f t="shared" si="62"/>
        <v>34477.81647</v>
      </c>
      <c r="Y307" s="59">
        <f>X307/G307*100</f>
        <v>47.98886564145676</v>
      </c>
    </row>
    <row r="308" spans="1:25" ht="32.25" outlineLevel="6" thickBot="1">
      <c r="A308" s="96" t="s">
        <v>221</v>
      </c>
      <c r="B308" s="92">
        <v>953</v>
      </c>
      <c r="C308" s="93" t="s">
        <v>19</v>
      </c>
      <c r="D308" s="93" t="s">
        <v>281</v>
      </c>
      <c r="E308" s="93" t="s">
        <v>5</v>
      </c>
      <c r="F308" s="93"/>
      <c r="G308" s="16">
        <f>G309</f>
        <v>24599.76</v>
      </c>
      <c r="H308" s="55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82"/>
      <c r="Y308" s="59"/>
    </row>
    <row r="309" spans="1:25" ht="16.5" outlineLevel="6" thickBot="1">
      <c r="A309" s="5" t="s">
        <v>137</v>
      </c>
      <c r="B309" s="21">
        <v>953</v>
      </c>
      <c r="C309" s="6" t="s">
        <v>19</v>
      </c>
      <c r="D309" s="6" t="s">
        <v>281</v>
      </c>
      <c r="E309" s="6" t="s">
        <v>136</v>
      </c>
      <c r="F309" s="6"/>
      <c r="G309" s="7">
        <f>G310</f>
        <v>24599.76</v>
      </c>
      <c r="H309" s="26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44"/>
      <c r="X309" s="65">
        <v>34477.81647</v>
      </c>
      <c r="Y309" s="59">
        <f>X309/G309*100</f>
        <v>140.15509285456446</v>
      </c>
    </row>
    <row r="310" spans="1:25" ht="48" outlineLevel="6" thickBot="1">
      <c r="A310" s="101" t="s">
        <v>90</v>
      </c>
      <c r="B310" s="94">
        <v>953</v>
      </c>
      <c r="C310" s="95" t="s">
        <v>19</v>
      </c>
      <c r="D310" s="95" t="s">
        <v>281</v>
      </c>
      <c r="E310" s="95" t="s">
        <v>93</v>
      </c>
      <c r="F310" s="95"/>
      <c r="G310" s="100">
        <v>24599.76</v>
      </c>
      <c r="H310" s="55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75"/>
      <c r="Y310" s="59"/>
    </row>
    <row r="311" spans="1:25" ht="63.75" outlineLevel="6" thickBot="1">
      <c r="A311" s="117" t="s">
        <v>282</v>
      </c>
      <c r="B311" s="92">
        <v>953</v>
      </c>
      <c r="C311" s="93" t="s">
        <v>19</v>
      </c>
      <c r="D311" s="93" t="s">
        <v>283</v>
      </c>
      <c r="E311" s="93" t="s">
        <v>5</v>
      </c>
      <c r="F311" s="93"/>
      <c r="G311" s="16">
        <f>G312</f>
        <v>46802</v>
      </c>
      <c r="H311" s="31" t="e">
        <f aca="true" t="shared" si="63" ref="H311:X311">H312+H325+H335+H330</f>
        <v>#REF!</v>
      </c>
      <c r="I311" s="31" t="e">
        <f t="shared" si="63"/>
        <v>#REF!</v>
      </c>
      <c r="J311" s="31" t="e">
        <f t="shared" si="63"/>
        <v>#REF!</v>
      </c>
      <c r="K311" s="31" t="e">
        <f t="shared" si="63"/>
        <v>#REF!</v>
      </c>
      <c r="L311" s="31" t="e">
        <f t="shared" si="63"/>
        <v>#REF!</v>
      </c>
      <c r="M311" s="31" t="e">
        <f t="shared" si="63"/>
        <v>#REF!</v>
      </c>
      <c r="N311" s="31" t="e">
        <f t="shared" si="63"/>
        <v>#REF!</v>
      </c>
      <c r="O311" s="31" t="e">
        <f t="shared" si="63"/>
        <v>#REF!</v>
      </c>
      <c r="P311" s="31" t="e">
        <f t="shared" si="63"/>
        <v>#REF!</v>
      </c>
      <c r="Q311" s="31" t="e">
        <f t="shared" si="63"/>
        <v>#REF!</v>
      </c>
      <c r="R311" s="31" t="e">
        <f t="shared" si="63"/>
        <v>#REF!</v>
      </c>
      <c r="S311" s="31" t="e">
        <f t="shared" si="63"/>
        <v>#REF!</v>
      </c>
      <c r="T311" s="31" t="e">
        <f t="shared" si="63"/>
        <v>#REF!</v>
      </c>
      <c r="U311" s="31" t="e">
        <f t="shared" si="63"/>
        <v>#REF!</v>
      </c>
      <c r="V311" s="31" t="e">
        <f t="shared" si="63"/>
        <v>#REF!</v>
      </c>
      <c r="W311" s="31" t="e">
        <f t="shared" si="63"/>
        <v>#REF!</v>
      </c>
      <c r="X311" s="31" t="e">
        <f t="shared" si="63"/>
        <v>#REF!</v>
      </c>
      <c r="Y311" s="59" t="e">
        <f>X311/G311*100</f>
        <v>#REF!</v>
      </c>
    </row>
    <row r="312" spans="1:25" ht="16.5" outlineLevel="6" thickBot="1">
      <c r="A312" s="5" t="s">
        <v>137</v>
      </c>
      <c r="B312" s="21">
        <v>953</v>
      </c>
      <c r="C312" s="6" t="s">
        <v>19</v>
      </c>
      <c r="D312" s="6" t="s">
        <v>283</v>
      </c>
      <c r="E312" s="6" t="s">
        <v>136</v>
      </c>
      <c r="F312" s="6"/>
      <c r="G312" s="7">
        <f>G313</f>
        <v>46802</v>
      </c>
      <c r="H312" s="32">
        <f aca="true" t="shared" si="64" ref="H312:X312">H313</f>
        <v>0</v>
      </c>
      <c r="I312" s="32">
        <f t="shared" si="64"/>
        <v>0</v>
      </c>
      <c r="J312" s="32">
        <f t="shared" si="64"/>
        <v>0</v>
      </c>
      <c r="K312" s="32">
        <f t="shared" si="64"/>
        <v>0</v>
      </c>
      <c r="L312" s="32">
        <f t="shared" si="64"/>
        <v>0</v>
      </c>
      <c r="M312" s="32">
        <f t="shared" si="64"/>
        <v>0</v>
      </c>
      <c r="N312" s="32">
        <f t="shared" si="64"/>
        <v>0</v>
      </c>
      <c r="O312" s="32">
        <f t="shared" si="64"/>
        <v>0</v>
      </c>
      <c r="P312" s="32">
        <f t="shared" si="64"/>
        <v>0</v>
      </c>
      <c r="Q312" s="32">
        <f t="shared" si="64"/>
        <v>0</v>
      </c>
      <c r="R312" s="32">
        <f t="shared" si="64"/>
        <v>0</v>
      </c>
      <c r="S312" s="32">
        <f t="shared" si="64"/>
        <v>0</v>
      </c>
      <c r="T312" s="32">
        <f t="shared" si="64"/>
        <v>0</v>
      </c>
      <c r="U312" s="32">
        <f t="shared" si="64"/>
        <v>0</v>
      </c>
      <c r="V312" s="32">
        <f t="shared" si="64"/>
        <v>0</v>
      </c>
      <c r="W312" s="32">
        <f t="shared" si="64"/>
        <v>0</v>
      </c>
      <c r="X312" s="70">
        <f t="shared" si="64"/>
        <v>48148.89725</v>
      </c>
      <c r="Y312" s="59">
        <f>X312/G312*100</f>
        <v>102.87786259134226</v>
      </c>
    </row>
    <row r="313" spans="1:25" ht="48" outlineLevel="6" thickBot="1">
      <c r="A313" s="101" t="s">
        <v>90</v>
      </c>
      <c r="B313" s="94">
        <v>953</v>
      </c>
      <c r="C313" s="95" t="s">
        <v>19</v>
      </c>
      <c r="D313" s="95" t="s">
        <v>283</v>
      </c>
      <c r="E313" s="95" t="s">
        <v>93</v>
      </c>
      <c r="F313" s="95"/>
      <c r="G313" s="100">
        <v>46802</v>
      </c>
      <c r="H313" s="34">
        <f aca="true" t="shared" si="65" ref="H313:X313">H320</f>
        <v>0</v>
      </c>
      <c r="I313" s="34">
        <f t="shared" si="65"/>
        <v>0</v>
      </c>
      <c r="J313" s="34">
        <f t="shared" si="65"/>
        <v>0</v>
      </c>
      <c r="K313" s="34">
        <f t="shared" si="65"/>
        <v>0</v>
      </c>
      <c r="L313" s="34">
        <f t="shared" si="65"/>
        <v>0</v>
      </c>
      <c r="M313" s="34">
        <f t="shared" si="65"/>
        <v>0</v>
      </c>
      <c r="N313" s="34">
        <f t="shared" si="65"/>
        <v>0</v>
      </c>
      <c r="O313" s="34">
        <f t="shared" si="65"/>
        <v>0</v>
      </c>
      <c r="P313" s="34">
        <f t="shared" si="65"/>
        <v>0</v>
      </c>
      <c r="Q313" s="34">
        <f t="shared" si="65"/>
        <v>0</v>
      </c>
      <c r="R313" s="34">
        <f t="shared" si="65"/>
        <v>0</v>
      </c>
      <c r="S313" s="34">
        <f t="shared" si="65"/>
        <v>0</v>
      </c>
      <c r="T313" s="34">
        <f t="shared" si="65"/>
        <v>0</v>
      </c>
      <c r="U313" s="34">
        <f t="shared" si="65"/>
        <v>0</v>
      </c>
      <c r="V313" s="34">
        <f t="shared" si="65"/>
        <v>0</v>
      </c>
      <c r="W313" s="34">
        <f t="shared" si="65"/>
        <v>0</v>
      </c>
      <c r="X313" s="68">
        <f t="shared" si="65"/>
        <v>48148.89725</v>
      </c>
      <c r="Y313" s="59">
        <f>X313/G313*100</f>
        <v>102.87786259134226</v>
      </c>
    </row>
    <row r="314" spans="1:25" ht="32.25" outlineLevel="6" thickBot="1">
      <c r="A314" s="128" t="s">
        <v>284</v>
      </c>
      <c r="B314" s="135">
        <v>953</v>
      </c>
      <c r="C314" s="93" t="s">
        <v>19</v>
      </c>
      <c r="D314" s="93" t="s">
        <v>285</v>
      </c>
      <c r="E314" s="93" t="s">
        <v>5</v>
      </c>
      <c r="F314" s="93"/>
      <c r="G314" s="16">
        <f>G315</f>
        <v>443.69</v>
      </c>
      <c r="H314" s="55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82"/>
      <c r="Y314" s="59"/>
    </row>
    <row r="315" spans="1:25" ht="16.5" outlineLevel="6" thickBot="1">
      <c r="A315" s="5" t="s">
        <v>137</v>
      </c>
      <c r="B315" s="21">
        <v>953</v>
      </c>
      <c r="C315" s="6" t="s">
        <v>19</v>
      </c>
      <c r="D315" s="6" t="s">
        <v>285</v>
      </c>
      <c r="E315" s="6" t="s">
        <v>136</v>
      </c>
      <c r="F315" s="6"/>
      <c r="G315" s="7">
        <f>G316</f>
        <v>443.69</v>
      </c>
      <c r="H315" s="55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82"/>
      <c r="Y315" s="59"/>
    </row>
    <row r="316" spans="1:25" ht="16.5" outlineLevel="6" thickBot="1">
      <c r="A316" s="98" t="s">
        <v>91</v>
      </c>
      <c r="B316" s="137">
        <v>953</v>
      </c>
      <c r="C316" s="95" t="s">
        <v>19</v>
      </c>
      <c r="D316" s="95" t="s">
        <v>285</v>
      </c>
      <c r="E316" s="95" t="s">
        <v>92</v>
      </c>
      <c r="F316" s="95"/>
      <c r="G316" s="100">
        <v>443.69</v>
      </c>
      <c r="H316" s="55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82"/>
      <c r="Y316" s="59"/>
    </row>
    <row r="317" spans="1:25" ht="48" outlineLevel="6" thickBot="1">
      <c r="A317" s="138" t="s">
        <v>286</v>
      </c>
      <c r="B317" s="142">
        <v>953</v>
      </c>
      <c r="C317" s="9" t="s">
        <v>19</v>
      </c>
      <c r="D317" s="9" t="s">
        <v>287</v>
      </c>
      <c r="E317" s="9" t="s">
        <v>5</v>
      </c>
      <c r="F317" s="9"/>
      <c r="G317" s="10">
        <f>G318</f>
        <v>26</v>
      </c>
      <c r="H317" s="55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82"/>
      <c r="Y317" s="59"/>
    </row>
    <row r="318" spans="1:25" ht="32.25" outlineLevel="6" thickBot="1">
      <c r="A318" s="128" t="s">
        <v>288</v>
      </c>
      <c r="B318" s="135">
        <v>953</v>
      </c>
      <c r="C318" s="93" t="s">
        <v>19</v>
      </c>
      <c r="D318" s="93" t="s">
        <v>289</v>
      </c>
      <c r="E318" s="93" t="s">
        <v>5</v>
      </c>
      <c r="F318" s="93"/>
      <c r="G318" s="16">
        <f>G319</f>
        <v>26</v>
      </c>
      <c r="H318" s="55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82"/>
      <c r="Y318" s="59"/>
    </row>
    <row r="319" spans="1:25" ht="16.5" outlineLevel="6" thickBot="1">
      <c r="A319" s="5" t="s">
        <v>137</v>
      </c>
      <c r="B319" s="21">
        <v>953</v>
      </c>
      <c r="C319" s="6" t="s">
        <v>19</v>
      </c>
      <c r="D319" s="6" t="s">
        <v>289</v>
      </c>
      <c r="E319" s="6" t="s">
        <v>136</v>
      </c>
      <c r="F319" s="6"/>
      <c r="G319" s="7">
        <f>G320</f>
        <v>26</v>
      </c>
      <c r="H319" s="55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82"/>
      <c r="Y319" s="59"/>
    </row>
    <row r="320" spans="1:25" ht="16.5" outlineLevel="6" thickBot="1">
      <c r="A320" s="98" t="s">
        <v>91</v>
      </c>
      <c r="B320" s="137">
        <v>953</v>
      </c>
      <c r="C320" s="95" t="s">
        <v>19</v>
      </c>
      <c r="D320" s="95" t="s">
        <v>289</v>
      </c>
      <c r="E320" s="95" t="s">
        <v>92</v>
      </c>
      <c r="F320" s="95"/>
      <c r="G320" s="100">
        <v>26</v>
      </c>
      <c r="H320" s="26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44"/>
      <c r="X320" s="65">
        <v>48148.89725</v>
      </c>
      <c r="Y320" s="59">
        <f>X320/G320*100</f>
        <v>185188.06634615385</v>
      </c>
    </row>
    <row r="321" spans="1:25" ht="16.5" outlineLevel="6" thickBot="1">
      <c r="A321" s="127" t="s">
        <v>40</v>
      </c>
      <c r="B321" s="18">
        <v>953</v>
      </c>
      <c r="C321" s="39" t="s">
        <v>20</v>
      </c>
      <c r="D321" s="39" t="s">
        <v>6</v>
      </c>
      <c r="E321" s="39" t="s">
        <v>5</v>
      </c>
      <c r="F321" s="39"/>
      <c r="G321" s="122">
        <f>G322</f>
        <v>287067.64</v>
      </c>
      <c r="H321" s="55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75"/>
      <c r="Y321" s="59"/>
    </row>
    <row r="322" spans="1:25" ht="16.5" outlineLevel="6" thickBot="1">
      <c r="A322" s="80" t="s">
        <v>277</v>
      </c>
      <c r="B322" s="19">
        <v>953</v>
      </c>
      <c r="C322" s="9" t="s">
        <v>20</v>
      </c>
      <c r="D322" s="9" t="s">
        <v>278</v>
      </c>
      <c r="E322" s="9" t="s">
        <v>5</v>
      </c>
      <c r="F322" s="9"/>
      <c r="G322" s="10">
        <f>G323+G352</f>
        <v>287067.64</v>
      </c>
      <c r="H322" s="55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75"/>
      <c r="Y322" s="59"/>
    </row>
    <row r="323" spans="1:25" ht="32.25" outlineLevel="6" thickBot="1">
      <c r="A323" s="139" t="s">
        <v>290</v>
      </c>
      <c r="B323" s="20">
        <v>953</v>
      </c>
      <c r="C323" s="11" t="s">
        <v>20</v>
      </c>
      <c r="D323" s="11" t="s">
        <v>291</v>
      </c>
      <c r="E323" s="11" t="s">
        <v>5</v>
      </c>
      <c r="F323" s="11"/>
      <c r="G323" s="12">
        <f>G324+G333+G339+G344+G336</f>
        <v>268307.74</v>
      </c>
      <c r="H323" s="55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75"/>
      <c r="Y323" s="59"/>
    </row>
    <row r="324" spans="1:25" ht="32.25" outlineLevel="6" thickBot="1">
      <c r="A324" s="96" t="s">
        <v>178</v>
      </c>
      <c r="B324" s="92">
        <v>953</v>
      </c>
      <c r="C324" s="93" t="s">
        <v>20</v>
      </c>
      <c r="D324" s="93" t="s">
        <v>292</v>
      </c>
      <c r="E324" s="93" t="s">
        <v>5</v>
      </c>
      <c r="F324" s="93"/>
      <c r="G324" s="16">
        <f>G325+G327+G330</f>
        <v>36113.23</v>
      </c>
      <c r="H324" s="55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75"/>
      <c r="Y324" s="59"/>
    </row>
    <row r="325" spans="1:25" ht="17.25" customHeight="1" outlineLevel="6" thickBot="1">
      <c r="A325" s="5" t="s">
        <v>123</v>
      </c>
      <c r="B325" s="21">
        <v>953</v>
      </c>
      <c r="C325" s="6" t="s">
        <v>20</v>
      </c>
      <c r="D325" s="6" t="s">
        <v>292</v>
      </c>
      <c r="E325" s="6" t="s">
        <v>122</v>
      </c>
      <c r="F325" s="6"/>
      <c r="G325" s="7">
        <f>G326</f>
        <v>14774.01</v>
      </c>
      <c r="H325" s="32">
        <f aca="true" t="shared" si="66" ref="H325:X325">H326</f>
        <v>0</v>
      </c>
      <c r="I325" s="32">
        <f t="shared" si="66"/>
        <v>0</v>
      </c>
      <c r="J325" s="32">
        <f t="shared" si="66"/>
        <v>0</v>
      </c>
      <c r="K325" s="32">
        <f t="shared" si="66"/>
        <v>0</v>
      </c>
      <c r="L325" s="32">
        <f t="shared" si="66"/>
        <v>0</v>
      </c>
      <c r="M325" s="32">
        <f t="shared" si="66"/>
        <v>0</v>
      </c>
      <c r="N325" s="32">
        <f t="shared" si="66"/>
        <v>0</v>
      </c>
      <c r="O325" s="32">
        <f t="shared" si="66"/>
        <v>0</v>
      </c>
      <c r="P325" s="32">
        <f t="shared" si="66"/>
        <v>0</v>
      </c>
      <c r="Q325" s="32">
        <f t="shared" si="66"/>
        <v>0</v>
      </c>
      <c r="R325" s="32">
        <f t="shared" si="66"/>
        <v>0</v>
      </c>
      <c r="S325" s="32">
        <f t="shared" si="66"/>
        <v>0</v>
      </c>
      <c r="T325" s="32">
        <f t="shared" si="66"/>
        <v>0</v>
      </c>
      <c r="U325" s="32">
        <f t="shared" si="66"/>
        <v>0</v>
      </c>
      <c r="V325" s="32">
        <f t="shared" si="66"/>
        <v>0</v>
      </c>
      <c r="W325" s="32">
        <f t="shared" si="66"/>
        <v>0</v>
      </c>
      <c r="X325" s="67">
        <f t="shared" si="66"/>
        <v>19460.04851</v>
      </c>
      <c r="Y325" s="59">
        <f>X325/G325*100</f>
        <v>131.71812195876407</v>
      </c>
    </row>
    <row r="326" spans="1:25" ht="16.5" outlineLevel="6" thickBot="1">
      <c r="A326" s="90" t="s">
        <v>100</v>
      </c>
      <c r="B326" s="94">
        <v>953</v>
      </c>
      <c r="C326" s="95" t="s">
        <v>20</v>
      </c>
      <c r="D326" s="95" t="s">
        <v>292</v>
      </c>
      <c r="E326" s="95" t="s">
        <v>124</v>
      </c>
      <c r="F326" s="95"/>
      <c r="G326" s="100">
        <v>14774.01</v>
      </c>
      <c r="H326" s="34">
        <f aca="true" t="shared" si="67" ref="H326:X326">H328</f>
        <v>0</v>
      </c>
      <c r="I326" s="34">
        <f t="shared" si="67"/>
        <v>0</v>
      </c>
      <c r="J326" s="34">
        <f t="shared" si="67"/>
        <v>0</v>
      </c>
      <c r="K326" s="34">
        <f t="shared" si="67"/>
        <v>0</v>
      </c>
      <c r="L326" s="34">
        <f t="shared" si="67"/>
        <v>0</v>
      </c>
      <c r="M326" s="34">
        <f t="shared" si="67"/>
        <v>0</v>
      </c>
      <c r="N326" s="34">
        <f t="shared" si="67"/>
        <v>0</v>
      </c>
      <c r="O326" s="34">
        <f t="shared" si="67"/>
        <v>0</v>
      </c>
      <c r="P326" s="34">
        <f t="shared" si="67"/>
        <v>0</v>
      </c>
      <c r="Q326" s="34">
        <f t="shared" si="67"/>
        <v>0</v>
      </c>
      <c r="R326" s="34">
        <f t="shared" si="67"/>
        <v>0</v>
      </c>
      <c r="S326" s="34">
        <f t="shared" si="67"/>
        <v>0</v>
      </c>
      <c r="T326" s="34">
        <f t="shared" si="67"/>
        <v>0</v>
      </c>
      <c r="U326" s="34">
        <f t="shared" si="67"/>
        <v>0</v>
      </c>
      <c r="V326" s="34">
        <f t="shared" si="67"/>
        <v>0</v>
      </c>
      <c r="W326" s="34">
        <f t="shared" si="67"/>
        <v>0</v>
      </c>
      <c r="X326" s="68">
        <f t="shared" si="67"/>
        <v>19460.04851</v>
      </c>
      <c r="Y326" s="59">
        <f>X326/G326*100</f>
        <v>131.71812195876407</v>
      </c>
    </row>
    <row r="327" spans="1:25" ht="32.25" outlineLevel="6" thickBot="1">
      <c r="A327" s="5" t="s">
        <v>108</v>
      </c>
      <c r="B327" s="21">
        <v>953</v>
      </c>
      <c r="C327" s="6" t="s">
        <v>20</v>
      </c>
      <c r="D327" s="6" t="s">
        <v>292</v>
      </c>
      <c r="E327" s="6" t="s">
        <v>102</v>
      </c>
      <c r="F327" s="6"/>
      <c r="G327" s="7">
        <f>G328+G329</f>
        <v>18637.22</v>
      </c>
      <c r="H327" s="55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82"/>
      <c r="Y327" s="59"/>
    </row>
    <row r="328" spans="1:25" ht="32.25" outlineLevel="6" thickBot="1">
      <c r="A328" s="90" t="s">
        <v>109</v>
      </c>
      <c r="B328" s="94">
        <v>953</v>
      </c>
      <c r="C328" s="95" t="s">
        <v>20</v>
      </c>
      <c r="D328" s="95" t="s">
        <v>292</v>
      </c>
      <c r="E328" s="95" t="s">
        <v>103</v>
      </c>
      <c r="F328" s="95"/>
      <c r="G328" s="100">
        <v>0</v>
      </c>
      <c r="H328" s="26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44"/>
      <c r="X328" s="65">
        <v>19460.04851</v>
      </c>
      <c r="Y328" s="59" t="e">
        <f>X328/G328*100</f>
        <v>#DIV/0!</v>
      </c>
    </row>
    <row r="329" spans="1:25" ht="32.25" outlineLevel="6" thickBot="1">
      <c r="A329" s="90" t="s">
        <v>110</v>
      </c>
      <c r="B329" s="94">
        <v>953</v>
      </c>
      <c r="C329" s="95" t="s">
        <v>20</v>
      </c>
      <c r="D329" s="95" t="s">
        <v>292</v>
      </c>
      <c r="E329" s="95" t="s">
        <v>104</v>
      </c>
      <c r="F329" s="95"/>
      <c r="G329" s="100">
        <v>18637.22</v>
      </c>
      <c r="H329" s="55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75"/>
      <c r="Y329" s="59"/>
    </row>
    <row r="330" spans="1:25" ht="16.5" outlineLevel="6" thickBot="1">
      <c r="A330" s="5" t="s">
        <v>111</v>
      </c>
      <c r="B330" s="21">
        <v>953</v>
      </c>
      <c r="C330" s="6" t="s">
        <v>20</v>
      </c>
      <c r="D330" s="6" t="s">
        <v>292</v>
      </c>
      <c r="E330" s="6" t="s">
        <v>105</v>
      </c>
      <c r="F330" s="6"/>
      <c r="G330" s="7">
        <f>G331+G332</f>
        <v>2702</v>
      </c>
      <c r="H330" s="31">
        <f aca="true" t="shared" si="68" ref="H330:X330">H331</f>
        <v>0</v>
      </c>
      <c r="I330" s="31">
        <f t="shared" si="68"/>
        <v>0</v>
      </c>
      <c r="J330" s="31">
        <f t="shared" si="68"/>
        <v>0</v>
      </c>
      <c r="K330" s="31">
        <f t="shared" si="68"/>
        <v>0</v>
      </c>
      <c r="L330" s="31">
        <f t="shared" si="68"/>
        <v>0</v>
      </c>
      <c r="M330" s="31">
        <f t="shared" si="68"/>
        <v>0</v>
      </c>
      <c r="N330" s="31">
        <f t="shared" si="68"/>
        <v>0</v>
      </c>
      <c r="O330" s="31">
        <f t="shared" si="68"/>
        <v>0</v>
      </c>
      <c r="P330" s="31">
        <f t="shared" si="68"/>
        <v>0</v>
      </c>
      <c r="Q330" s="31">
        <f t="shared" si="68"/>
        <v>0</v>
      </c>
      <c r="R330" s="31">
        <f t="shared" si="68"/>
        <v>0</v>
      </c>
      <c r="S330" s="31">
        <f t="shared" si="68"/>
        <v>0</v>
      </c>
      <c r="T330" s="31">
        <f t="shared" si="68"/>
        <v>0</v>
      </c>
      <c r="U330" s="31">
        <f t="shared" si="68"/>
        <v>0</v>
      </c>
      <c r="V330" s="31">
        <f t="shared" si="68"/>
        <v>0</v>
      </c>
      <c r="W330" s="31">
        <f t="shared" si="68"/>
        <v>0</v>
      </c>
      <c r="X330" s="31">
        <f t="shared" si="68"/>
        <v>0</v>
      </c>
      <c r="Y330" s="59">
        <v>0</v>
      </c>
    </row>
    <row r="331" spans="1:25" ht="32.25" outlineLevel="6" thickBot="1">
      <c r="A331" s="90" t="s">
        <v>112</v>
      </c>
      <c r="B331" s="94">
        <v>953</v>
      </c>
      <c r="C331" s="95" t="s">
        <v>20</v>
      </c>
      <c r="D331" s="95" t="s">
        <v>292</v>
      </c>
      <c r="E331" s="95" t="s">
        <v>106</v>
      </c>
      <c r="F331" s="95"/>
      <c r="G331" s="100">
        <v>2200</v>
      </c>
      <c r="H331" s="34">
        <f aca="true" t="shared" si="69" ref="H331:X331">H334</f>
        <v>0</v>
      </c>
      <c r="I331" s="34">
        <f t="shared" si="69"/>
        <v>0</v>
      </c>
      <c r="J331" s="34">
        <f t="shared" si="69"/>
        <v>0</v>
      </c>
      <c r="K331" s="34">
        <f t="shared" si="69"/>
        <v>0</v>
      </c>
      <c r="L331" s="34">
        <f t="shared" si="69"/>
        <v>0</v>
      </c>
      <c r="M331" s="34">
        <f t="shared" si="69"/>
        <v>0</v>
      </c>
      <c r="N331" s="34">
        <f t="shared" si="69"/>
        <v>0</v>
      </c>
      <c r="O331" s="34">
        <f t="shared" si="69"/>
        <v>0</v>
      </c>
      <c r="P331" s="34">
        <f t="shared" si="69"/>
        <v>0</v>
      </c>
      <c r="Q331" s="34">
        <f t="shared" si="69"/>
        <v>0</v>
      </c>
      <c r="R331" s="34">
        <f t="shared" si="69"/>
        <v>0</v>
      </c>
      <c r="S331" s="34">
        <f t="shared" si="69"/>
        <v>0</v>
      </c>
      <c r="T331" s="34">
        <f t="shared" si="69"/>
        <v>0</v>
      </c>
      <c r="U331" s="34">
        <f t="shared" si="69"/>
        <v>0</v>
      </c>
      <c r="V331" s="34">
        <f t="shared" si="69"/>
        <v>0</v>
      </c>
      <c r="W331" s="34">
        <f t="shared" si="69"/>
        <v>0</v>
      </c>
      <c r="X331" s="34">
        <f t="shared" si="69"/>
        <v>0</v>
      </c>
      <c r="Y331" s="59">
        <v>0</v>
      </c>
    </row>
    <row r="332" spans="1:25" ht="16.5" outlineLevel="6" thickBot="1">
      <c r="A332" s="90" t="s">
        <v>113</v>
      </c>
      <c r="B332" s="94">
        <v>953</v>
      </c>
      <c r="C332" s="95" t="s">
        <v>20</v>
      </c>
      <c r="D332" s="95" t="s">
        <v>292</v>
      </c>
      <c r="E332" s="95" t="s">
        <v>107</v>
      </c>
      <c r="F332" s="95"/>
      <c r="G332" s="100">
        <v>502</v>
      </c>
      <c r="H332" s="55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55"/>
      <c r="Y332" s="59"/>
    </row>
    <row r="333" spans="1:25" ht="32.25" outlineLevel="6" thickBot="1">
      <c r="A333" s="96" t="s">
        <v>221</v>
      </c>
      <c r="B333" s="92">
        <v>953</v>
      </c>
      <c r="C333" s="93" t="s">
        <v>20</v>
      </c>
      <c r="D333" s="93" t="s">
        <v>293</v>
      </c>
      <c r="E333" s="93" t="s">
        <v>5</v>
      </c>
      <c r="F333" s="93"/>
      <c r="G333" s="16">
        <f>G334</f>
        <v>22625.68</v>
      </c>
      <c r="H333" s="55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55"/>
      <c r="Y333" s="59"/>
    </row>
    <row r="334" spans="1:25" ht="16.5" outlineLevel="6" thickBot="1">
      <c r="A334" s="5" t="s">
        <v>137</v>
      </c>
      <c r="B334" s="21">
        <v>953</v>
      </c>
      <c r="C334" s="6" t="s">
        <v>20</v>
      </c>
      <c r="D334" s="6" t="s">
        <v>293</v>
      </c>
      <c r="E334" s="6" t="s">
        <v>136</v>
      </c>
      <c r="F334" s="6"/>
      <c r="G334" s="7">
        <f>G335</f>
        <v>22625.68</v>
      </c>
      <c r="H334" s="55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75">
        <v>0</v>
      </c>
      <c r="Y334" s="59">
        <v>0</v>
      </c>
    </row>
    <row r="335" spans="1:25" ht="48" outlineLevel="6" thickBot="1">
      <c r="A335" s="101" t="s">
        <v>90</v>
      </c>
      <c r="B335" s="94">
        <v>953</v>
      </c>
      <c r="C335" s="95" t="s">
        <v>20</v>
      </c>
      <c r="D335" s="95" t="s">
        <v>293</v>
      </c>
      <c r="E335" s="95" t="s">
        <v>93</v>
      </c>
      <c r="F335" s="95"/>
      <c r="G335" s="100">
        <v>22625.68</v>
      </c>
      <c r="H335" s="31" t="e">
        <f>H339+#REF!+#REF!+H351+H356+#REF!</f>
        <v>#REF!</v>
      </c>
      <c r="I335" s="31" t="e">
        <f>I339+#REF!+#REF!+I351+I356+#REF!</f>
        <v>#REF!</v>
      </c>
      <c r="J335" s="31" t="e">
        <f>J339+#REF!+#REF!+J351+J356+#REF!</f>
        <v>#REF!</v>
      </c>
      <c r="K335" s="31" t="e">
        <f>K339+#REF!+#REF!+K351+K356+#REF!</f>
        <v>#REF!</v>
      </c>
      <c r="L335" s="31" t="e">
        <f>L339+#REF!+#REF!+L351+L356+#REF!</f>
        <v>#REF!</v>
      </c>
      <c r="M335" s="31" t="e">
        <f>M339+#REF!+#REF!+M351+M356+#REF!</f>
        <v>#REF!</v>
      </c>
      <c r="N335" s="31" t="e">
        <f>N339+#REF!+#REF!+N351+N356+#REF!</f>
        <v>#REF!</v>
      </c>
      <c r="O335" s="31" t="e">
        <f>O339+#REF!+#REF!+O351+O356+#REF!</f>
        <v>#REF!</v>
      </c>
      <c r="P335" s="31" t="e">
        <f>P339+#REF!+#REF!+P351+P356+#REF!</f>
        <v>#REF!</v>
      </c>
      <c r="Q335" s="31" t="e">
        <f>Q339+#REF!+#REF!+Q351+Q356+#REF!</f>
        <v>#REF!</v>
      </c>
      <c r="R335" s="31" t="e">
        <f>R339+#REF!+#REF!+R351+R356+#REF!</f>
        <v>#REF!</v>
      </c>
      <c r="S335" s="31" t="e">
        <f>S339+#REF!+#REF!+S351+S356+#REF!</f>
        <v>#REF!</v>
      </c>
      <c r="T335" s="31" t="e">
        <f>T339+#REF!+#REF!+T351+T356+#REF!</f>
        <v>#REF!</v>
      </c>
      <c r="U335" s="31" t="e">
        <f>U339+#REF!+#REF!+U351+U356+#REF!</f>
        <v>#REF!</v>
      </c>
      <c r="V335" s="31" t="e">
        <f>V339+#REF!+#REF!+V351+V356+#REF!</f>
        <v>#REF!</v>
      </c>
      <c r="W335" s="31" t="e">
        <f>W339+#REF!+#REF!+W351+W356+#REF!</f>
        <v>#REF!</v>
      </c>
      <c r="X335" s="69" t="e">
        <f>X339+#REF!+#REF!+X351+X356+#REF!</f>
        <v>#REF!</v>
      </c>
      <c r="Y335" s="59" t="e">
        <f>X335/G335*100</f>
        <v>#REF!</v>
      </c>
    </row>
    <row r="336" spans="1:25" ht="32.25" outlineLevel="6" thickBot="1">
      <c r="A336" s="128" t="s">
        <v>334</v>
      </c>
      <c r="B336" s="92">
        <v>953</v>
      </c>
      <c r="C336" s="93" t="s">
        <v>20</v>
      </c>
      <c r="D336" s="93" t="s">
        <v>335</v>
      </c>
      <c r="E336" s="93" t="s">
        <v>5</v>
      </c>
      <c r="F336" s="93"/>
      <c r="G336" s="16">
        <f>G337</f>
        <v>96.23</v>
      </c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69"/>
      <c r="Y336" s="59"/>
    </row>
    <row r="337" spans="1:25" ht="16.5" outlineLevel="6" thickBot="1">
      <c r="A337" s="5" t="s">
        <v>137</v>
      </c>
      <c r="B337" s="21">
        <v>953</v>
      </c>
      <c r="C337" s="6" t="s">
        <v>20</v>
      </c>
      <c r="D337" s="6" t="s">
        <v>335</v>
      </c>
      <c r="E337" s="6" t="s">
        <v>136</v>
      </c>
      <c r="F337" s="6"/>
      <c r="G337" s="7">
        <f>G338</f>
        <v>96.23</v>
      </c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69"/>
      <c r="Y337" s="59"/>
    </row>
    <row r="338" spans="1:25" ht="16.5" outlineLevel="6" thickBot="1">
      <c r="A338" s="98" t="s">
        <v>91</v>
      </c>
      <c r="B338" s="94">
        <v>953</v>
      </c>
      <c r="C338" s="95" t="s">
        <v>20</v>
      </c>
      <c r="D338" s="95" t="s">
        <v>335</v>
      </c>
      <c r="E338" s="95" t="s">
        <v>92</v>
      </c>
      <c r="F338" s="95"/>
      <c r="G338" s="100">
        <v>96.23</v>
      </c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69"/>
      <c r="Y338" s="59"/>
    </row>
    <row r="339" spans="1:25" ht="34.5" customHeight="1" outlineLevel="6" thickBot="1">
      <c r="A339" s="140" t="s">
        <v>294</v>
      </c>
      <c r="B339" s="109">
        <v>953</v>
      </c>
      <c r="C339" s="93" t="s">
        <v>20</v>
      </c>
      <c r="D339" s="93" t="s">
        <v>295</v>
      </c>
      <c r="E339" s="93" t="s">
        <v>5</v>
      </c>
      <c r="F339" s="93"/>
      <c r="G339" s="16">
        <f>G340+G342</f>
        <v>5691</v>
      </c>
      <c r="H339" s="32">
        <f aca="true" t="shared" si="70" ref="H339:X339">H347</f>
        <v>0</v>
      </c>
      <c r="I339" s="32">
        <f t="shared" si="70"/>
        <v>0</v>
      </c>
      <c r="J339" s="32">
        <f t="shared" si="70"/>
        <v>0</v>
      </c>
      <c r="K339" s="32">
        <f t="shared" si="70"/>
        <v>0</v>
      </c>
      <c r="L339" s="32">
        <f t="shared" si="70"/>
        <v>0</v>
      </c>
      <c r="M339" s="32">
        <f t="shared" si="70"/>
        <v>0</v>
      </c>
      <c r="N339" s="32">
        <f t="shared" si="70"/>
        <v>0</v>
      </c>
      <c r="O339" s="32">
        <f t="shared" si="70"/>
        <v>0</v>
      </c>
      <c r="P339" s="32">
        <f t="shared" si="70"/>
        <v>0</v>
      </c>
      <c r="Q339" s="32">
        <f t="shared" si="70"/>
        <v>0</v>
      </c>
      <c r="R339" s="32">
        <f t="shared" si="70"/>
        <v>0</v>
      </c>
      <c r="S339" s="32">
        <f t="shared" si="70"/>
        <v>0</v>
      </c>
      <c r="T339" s="32">
        <f t="shared" si="70"/>
        <v>0</v>
      </c>
      <c r="U339" s="32">
        <f t="shared" si="70"/>
        <v>0</v>
      </c>
      <c r="V339" s="32">
        <f t="shared" si="70"/>
        <v>0</v>
      </c>
      <c r="W339" s="32">
        <f t="shared" si="70"/>
        <v>0</v>
      </c>
      <c r="X339" s="70">
        <f t="shared" si="70"/>
        <v>2744.868</v>
      </c>
      <c r="Y339" s="59">
        <f>X339/G339*100</f>
        <v>48.231734317343175</v>
      </c>
    </row>
    <row r="340" spans="1:25" ht="34.5" customHeight="1" outlineLevel="6" thickBot="1">
      <c r="A340" s="5" t="s">
        <v>108</v>
      </c>
      <c r="B340" s="21">
        <v>953</v>
      </c>
      <c r="C340" s="6" t="s">
        <v>20</v>
      </c>
      <c r="D340" s="6" t="s">
        <v>295</v>
      </c>
      <c r="E340" s="6" t="s">
        <v>102</v>
      </c>
      <c r="F340" s="6"/>
      <c r="G340" s="7">
        <f>G341</f>
        <v>2468.04</v>
      </c>
      <c r="H340" s="85"/>
      <c r="I340" s="86"/>
      <c r="J340" s="86"/>
      <c r="K340" s="86"/>
      <c r="L340" s="86"/>
      <c r="M340" s="86"/>
      <c r="N340" s="86"/>
      <c r="O340" s="86"/>
      <c r="P340" s="86"/>
      <c r="Q340" s="86"/>
      <c r="R340" s="86"/>
      <c r="S340" s="86"/>
      <c r="T340" s="86"/>
      <c r="U340" s="86"/>
      <c r="V340" s="86"/>
      <c r="W340" s="86"/>
      <c r="X340" s="87"/>
      <c r="Y340" s="59"/>
    </row>
    <row r="341" spans="1:25" ht="35.25" customHeight="1" outlineLevel="6" thickBot="1">
      <c r="A341" s="90" t="s">
        <v>110</v>
      </c>
      <c r="B341" s="94">
        <v>953</v>
      </c>
      <c r="C341" s="95" t="s">
        <v>20</v>
      </c>
      <c r="D341" s="95" t="s">
        <v>295</v>
      </c>
      <c r="E341" s="95" t="s">
        <v>104</v>
      </c>
      <c r="F341" s="95"/>
      <c r="G341" s="100">
        <v>2468.04</v>
      </c>
      <c r="H341" s="85"/>
      <c r="I341" s="86"/>
      <c r="J341" s="86"/>
      <c r="K341" s="86"/>
      <c r="L341" s="86"/>
      <c r="M341" s="86"/>
      <c r="N341" s="86"/>
      <c r="O341" s="86"/>
      <c r="P341" s="86"/>
      <c r="Q341" s="86"/>
      <c r="R341" s="86"/>
      <c r="S341" s="86"/>
      <c r="T341" s="86"/>
      <c r="U341" s="86"/>
      <c r="V341" s="86"/>
      <c r="W341" s="86"/>
      <c r="X341" s="87"/>
      <c r="Y341" s="59"/>
    </row>
    <row r="342" spans="1:25" ht="21" customHeight="1" outlineLevel="6" thickBot="1">
      <c r="A342" s="5" t="s">
        <v>137</v>
      </c>
      <c r="B342" s="21">
        <v>953</v>
      </c>
      <c r="C342" s="6" t="s">
        <v>20</v>
      </c>
      <c r="D342" s="6" t="s">
        <v>295</v>
      </c>
      <c r="E342" s="6" t="s">
        <v>136</v>
      </c>
      <c r="F342" s="6"/>
      <c r="G342" s="7">
        <f>G343</f>
        <v>3222.96</v>
      </c>
      <c r="H342" s="85"/>
      <c r="I342" s="86"/>
      <c r="J342" s="86"/>
      <c r="K342" s="86"/>
      <c r="L342" s="86"/>
      <c r="M342" s="86"/>
      <c r="N342" s="86"/>
      <c r="O342" s="86"/>
      <c r="P342" s="86"/>
      <c r="Q342" s="86"/>
      <c r="R342" s="86"/>
      <c r="S342" s="86"/>
      <c r="T342" s="86"/>
      <c r="U342" s="86"/>
      <c r="V342" s="86"/>
      <c r="W342" s="86"/>
      <c r="X342" s="87"/>
      <c r="Y342" s="59"/>
    </row>
    <row r="343" spans="1:25" ht="21.75" customHeight="1" outlineLevel="6" thickBot="1">
      <c r="A343" s="101" t="s">
        <v>90</v>
      </c>
      <c r="B343" s="94">
        <v>953</v>
      </c>
      <c r="C343" s="95" t="s">
        <v>20</v>
      </c>
      <c r="D343" s="95" t="s">
        <v>295</v>
      </c>
      <c r="E343" s="95" t="s">
        <v>93</v>
      </c>
      <c r="F343" s="95"/>
      <c r="G343" s="100">
        <v>3222.96</v>
      </c>
      <c r="H343" s="85"/>
      <c r="I343" s="86"/>
      <c r="J343" s="86"/>
      <c r="K343" s="86"/>
      <c r="L343" s="86"/>
      <c r="M343" s="86"/>
      <c r="N343" s="86"/>
      <c r="O343" s="86"/>
      <c r="P343" s="86"/>
      <c r="Q343" s="86"/>
      <c r="R343" s="86"/>
      <c r="S343" s="86"/>
      <c r="T343" s="86"/>
      <c r="U343" s="86"/>
      <c r="V343" s="86"/>
      <c r="W343" s="86"/>
      <c r="X343" s="87"/>
      <c r="Y343" s="59"/>
    </row>
    <row r="344" spans="1:25" ht="23.25" customHeight="1" outlineLevel="6" thickBot="1">
      <c r="A344" s="141" t="s">
        <v>296</v>
      </c>
      <c r="B344" s="143">
        <v>953</v>
      </c>
      <c r="C344" s="110" t="s">
        <v>20</v>
      </c>
      <c r="D344" s="110" t="s">
        <v>297</v>
      </c>
      <c r="E344" s="110" t="s">
        <v>5</v>
      </c>
      <c r="F344" s="110"/>
      <c r="G344" s="126">
        <f>G345+G347+G350</f>
        <v>203781.6</v>
      </c>
      <c r="H344" s="85"/>
      <c r="I344" s="86"/>
      <c r="J344" s="86"/>
      <c r="K344" s="86"/>
      <c r="L344" s="86"/>
      <c r="M344" s="86"/>
      <c r="N344" s="86"/>
      <c r="O344" s="86"/>
      <c r="P344" s="86"/>
      <c r="Q344" s="86"/>
      <c r="R344" s="86"/>
      <c r="S344" s="86"/>
      <c r="T344" s="86"/>
      <c r="U344" s="86"/>
      <c r="V344" s="86"/>
      <c r="W344" s="86"/>
      <c r="X344" s="87"/>
      <c r="Y344" s="59"/>
    </row>
    <row r="345" spans="1:25" ht="18.75" customHeight="1" outlineLevel="6" thickBot="1">
      <c r="A345" s="5" t="s">
        <v>123</v>
      </c>
      <c r="B345" s="21">
        <v>953</v>
      </c>
      <c r="C345" s="6" t="s">
        <v>20</v>
      </c>
      <c r="D345" s="6" t="s">
        <v>297</v>
      </c>
      <c r="E345" s="6" t="s">
        <v>122</v>
      </c>
      <c r="F345" s="6"/>
      <c r="G345" s="7">
        <f>G346</f>
        <v>133164.07</v>
      </c>
      <c r="H345" s="85"/>
      <c r="I345" s="86"/>
      <c r="J345" s="86"/>
      <c r="K345" s="86"/>
      <c r="L345" s="86"/>
      <c r="M345" s="86"/>
      <c r="N345" s="86"/>
      <c r="O345" s="86"/>
      <c r="P345" s="86"/>
      <c r="Q345" s="86"/>
      <c r="R345" s="86"/>
      <c r="S345" s="86"/>
      <c r="T345" s="86"/>
      <c r="U345" s="86"/>
      <c r="V345" s="86"/>
      <c r="W345" s="86"/>
      <c r="X345" s="87"/>
      <c r="Y345" s="59"/>
    </row>
    <row r="346" spans="1:25" ht="19.5" customHeight="1" outlineLevel="6" thickBot="1">
      <c r="A346" s="90" t="s">
        <v>100</v>
      </c>
      <c r="B346" s="94">
        <v>953</v>
      </c>
      <c r="C346" s="95" t="s">
        <v>20</v>
      </c>
      <c r="D346" s="95" t="s">
        <v>297</v>
      </c>
      <c r="E346" s="95" t="s">
        <v>124</v>
      </c>
      <c r="F346" s="95"/>
      <c r="G346" s="100">
        <v>133164.07</v>
      </c>
      <c r="H346" s="85"/>
      <c r="I346" s="86"/>
      <c r="J346" s="86"/>
      <c r="K346" s="86"/>
      <c r="L346" s="86"/>
      <c r="M346" s="86"/>
      <c r="N346" s="86"/>
      <c r="O346" s="86"/>
      <c r="P346" s="86"/>
      <c r="Q346" s="86"/>
      <c r="R346" s="86"/>
      <c r="S346" s="86"/>
      <c r="T346" s="86"/>
      <c r="U346" s="86"/>
      <c r="V346" s="86"/>
      <c r="W346" s="86"/>
      <c r="X346" s="87"/>
      <c r="Y346" s="59"/>
    </row>
    <row r="347" spans="1:25" ht="20.25" customHeight="1" outlineLevel="6" thickBot="1">
      <c r="A347" s="5" t="s">
        <v>108</v>
      </c>
      <c r="B347" s="21">
        <v>953</v>
      </c>
      <c r="C347" s="6" t="s">
        <v>20</v>
      </c>
      <c r="D347" s="6" t="s">
        <v>297</v>
      </c>
      <c r="E347" s="6" t="s">
        <v>102</v>
      </c>
      <c r="F347" s="6"/>
      <c r="G347" s="7">
        <f>G349+G348</f>
        <v>469.25</v>
      </c>
      <c r="H347" s="55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75">
        <v>2744.868</v>
      </c>
      <c r="Y347" s="59">
        <f>X347/G347*100</f>
        <v>584.9478955780501</v>
      </c>
    </row>
    <row r="348" spans="1:25" ht="32.25" outlineLevel="6" thickBot="1">
      <c r="A348" s="90" t="s">
        <v>109</v>
      </c>
      <c r="B348" s="94">
        <v>953</v>
      </c>
      <c r="C348" s="95" t="s">
        <v>20</v>
      </c>
      <c r="D348" s="95" t="s">
        <v>297</v>
      </c>
      <c r="E348" s="95" t="s">
        <v>103</v>
      </c>
      <c r="F348" s="95"/>
      <c r="G348" s="100">
        <v>0</v>
      </c>
      <c r="H348" s="55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75"/>
      <c r="Y348" s="59"/>
    </row>
    <row r="349" spans="1:25" ht="32.25" outlineLevel="6" thickBot="1">
      <c r="A349" s="90" t="s">
        <v>110</v>
      </c>
      <c r="B349" s="94">
        <v>953</v>
      </c>
      <c r="C349" s="95" t="s">
        <v>20</v>
      </c>
      <c r="D349" s="95" t="s">
        <v>297</v>
      </c>
      <c r="E349" s="95" t="s">
        <v>104</v>
      </c>
      <c r="F349" s="95"/>
      <c r="G349" s="100">
        <v>469.25</v>
      </c>
      <c r="H349" s="55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75"/>
      <c r="Y349" s="59"/>
    </row>
    <row r="350" spans="1:25" ht="16.5" outlineLevel="6" thickBot="1">
      <c r="A350" s="5" t="s">
        <v>137</v>
      </c>
      <c r="B350" s="21">
        <v>953</v>
      </c>
      <c r="C350" s="6" t="s">
        <v>20</v>
      </c>
      <c r="D350" s="6" t="s">
        <v>297</v>
      </c>
      <c r="E350" s="6" t="s">
        <v>136</v>
      </c>
      <c r="F350" s="6"/>
      <c r="G350" s="7">
        <f>G351</f>
        <v>70148.28</v>
      </c>
      <c r="H350" s="55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75"/>
      <c r="Y350" s="59"/>
    </row>
    <row r="351" spans="1:25" ht="48" outlineLevel="6" thickBot="1">
      <c r="A351" s="101" t="s">
        <v>90</v>
      </c>
      <c r="B351" s="94">
        <v>953</v>
      </c>
      <c r="C351" s="95" t="s">
        <v>20</v>
      </c>
      <c r="D351" s="95" t="s">
        <v>297</v>
      </c>
      <c r="E351" s="95" t="s">
        <v>93</v>
      </c>
      <c r="F351" s="95"/>
      <c r="G351" s="100">
        <v>70148.28</v>
      </c>
      <c r="H351" s="32">
        <f aca="true" t="shared" si="71" ref="H351:X351">H352</f>
        <v>0</v>
      </c>
      <c r="I351" s="32">
        <f t="shared" si="71"/>
        <v>0</v>
      </c>
      <c r="J351" s="32">
        <f t="shared" si="71"/>
        <v>0</v>
      </c>
      <c r="K351" s="32">
        <f t="shared" si="71"/>
        <v>0</v>
      </c>
      <c r="L351" s="32">
        <f t="shared" si="71"/>
        <v>0</v>
      </c>
      <c r="M351" s="32">
        <f t="shared" si="71"/>
        <v>0</v>
      </c>
      <c r="N351" s="32">
        <f t="shared" si="71"/>
        <v>0</v>
      </c>
      <c r="O351" s="32">
        <f t="shared" si="71"/>
        <v>0</v>
      </c>
      <c r="P351" s="32">
        <f t="shared" si="71"/>
        <v>0</v>
      </c>
      <c r="Q351" s="32">
        <f t="shared" si="71"/>
        <v>0</v>
      </c>
      <c r="R351" s="32">
        <f t="shared" si="71"/>
        <v>0</v>
      </c>
      <c r="S351" s="32">
        <f t="shared" si="71"/>
        <v>0</v>
      </c>
      <c r="T351" s="32">
        <f t="shared" si="71"/>
        <v>0</v>
      </c>
      <c r="U351" s="32">
        <f t="shared" si="71"/>
        <v>0</v>
      </c>
      <c r="V351" s="32">
        <f t="shared" si="71"/>
        <v>0</v>
      </c>
      <c r="W351" s="32">
        <f t="shared" si="71"/>
        <v>0</v>
      </c>
      <c r="X351" s="67">
        <f t="shared" si="71"/>
        <v>3215.05065</v>
      </c>
      <c r="Y351" s="59">
        <f>X351/G351*100</f>
        <v>4.583220928581571</v>
      </c>
    </row>
    <row r="352" spans="1:25" ht="32.25" outlineLevel="6" thickBot="1">
      <c r="A352" s="13" t="s">
        <v>298</v>
      </c>
      <c r="B352" s="20">
        <v>953</v>
      </c>
      <c r="C352" s="9" t="s">
        <v>20</v>
      </c>
      <c r="D352" s="9" t="s">
        <v>299</v>
      </c>
      <c r="E352" s="9" t="s">
        <v>5</v>
      </c>
      <c r="F352" s="9"/>
      <c r="G352" s="10">
        <f>G353</f>
        <v>18759.9</v>
      </c>
      <c r="H352" s="26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44"/>
      <c r="X352" s="65">
        <v>3215.05065</v>
      </c>
      <c r="Y352" s="59">
        <f>X352/G352*100</f>
        <v>17.137887995138566</v>
      </c>
    </row>
    <row r="353" spans="1:25" ht="32.25" outlineLevel="6" thickBot="1">
      <c r="A353" s="96" t="s">
        <v>300</v>
      </c>
      <c r="B353" s="92">
        <v>953</v>
      </c>
      <c r="C353" s="93" t="s">
        <v>20</v>
      </c>
      <c r="D353" s="93" t="s">
        <v>301</v>
      </c>
      <c r="E353" s="93" t="s">
        <v>5</v>
      </c>
      <c r="F353" s="93"/>
      <c r="G353" s="16">
        <f>G354</f>
        <v>18759.9</v>
      </c>
      <c r="H353" s="55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75"/>
      <c r="Y353" s="59"/>
    </row>
    <row r="354" spans="1:25" ht="16.5" outlineLevel="6" thickBot="1">
      <c r="A354" s="5" t="s">
        <v>137</v>
      </c>
      <c r="B354" s="21">
        <v>953</v>
      </c>
      <c r="C354" s="6" t="s">
        <v>20</v>
      </c>
      <c r="D354" s="6" t="s">
        <v>301</v>
      </c>
      <c r="E354" s="6" t="s">
        <v>136</v>
      </c>
      <c r="F354" s="6"/>
      <c r="G354" s="7">
        <f>G355</f>
        <v>18759.9</v>
      </c>
      <c r="H354" s="55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75"/>
      <c r="Y354" s="59"/>
    </row>
    <row r="355" spans="1:25" ht="48" outlineLevel="6" thickBot="1">
      <c r="A355" s="101" t="s">
        <v>90</v>
      </c>
      <c r="B355" s="94">
        <v>953</v>
      </c>
      <c r="C355" s="95" t="s">
        <v>20</v>
      </c>
      <c r="D355" s="95" t="s">
        <v>301</v>
      </c>
      <c r="E355" s="95" t="s">
        <v>93</v>
      </c>
      <c r="F355" s="95"/>
      <c r="G355" s="100">
        <v>18759.9</v>
      </c>
      <c r="H355" s="55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75"/>
      <c r="Y355" s="59"/>
    </row>
    <row r="356" spans="1:25" ht="16.5" outlineLevel="6" thickBot="1">
      <c r="A356" s="127" t="s">
        <v>302</v>
      </c>
      <c r="B356" s="18">
        <v>953</v>
      </c>
      <c r="C356" s="39" t="s">
        <v>21</v>
      </c>
      <c r="D356" s="39" t="s">
        <v>6</v>
      </c>
      <c r="E356" s="39" t="s">
        <v>5</v>
      </c>
      <c r="F356" s="39"/>
      <c r="G356" s="122">
        <f>G357</f>
        <v>3078</v>
      </c>
      <c r="H356" s="32">
        <f aca="true" t="shared" si="72" ref="H356:X356">H357</f>
        <v>0</v>
      </c>
      <c r="I356" s="32">
        <f t="shared" si="72"/>
        <v>0</v>
      </c>
      <c r="J356" s="32">
        <f t="shared" si="72"/>
        <v>0</v>
      </c>
      <c r="K356" s="32">
        <f t="shared" si="72"/>
        <v>0</v>
      </c>
      <c r="L356" s="32">
        <f t="shared" si="72"/>
        <v>0</v>
      </c>
      <c r="M356" s="32">
        <f t="shared" si="72"/>
        <v>0</v>
      </c>
      <c r="N356" s="32">
        <f t="shared" si="72"/>
        <v>0</v>
      </c>
      <c r="O356" s="32">
        <f t="shared" si="72"/>
        <v>0</v>
      </c>
      <c r="P356" s="32">
        <f t="shared" si="72"/>
        <v>0</v>
      </c>
      <c r="Q356" s="32">
        <f t="shared" si="72"/>
        <v>0</v>
      </c>
      <c r="R356" s="32">
        <f t="shared" si="72"/>
        <v>0</v>
      </c>
      <c r="S356" s="32">
        <f t="shared" si="72"/>
        <v>0</v>
      </c>
      <c r="T356" s="32">
        <f t="shared" si="72"/>
        <v>0</v>
      </c>
      <c r="U356" s="32">
        <f t="shared" si="72"/>
        <v>0</v>
      </c>
      <c r="V356" s="32">
        <f t="shared" si="72"/>
        <v>0</v>
      </c>
      <c r="W356" s="32">
        <f t="shared" si="72"/>
        <v>0</v>
      </c>
      <c r="X356" s="67">
        <f t="shared" si="72"/>
        <v>82757.514</v>
      </c>
      <c r="Y356" s="59">
        <f>X356/G356*100</f>
        <v>2688.678167641325</v>
      </c>
    </row>
    <row r="357" spans="1:25" ht="21.75" customHeight="1" outlineLevel="6" thickBot="1">
      <c r="A357" s="8" t="s">
        <v>158</v>
      </c>
      <c r="B357" s="19">
        <v>953</v>
      </c>
      <c r="C357" s="9" t="s">
        <v>21</v>
      </c>
      <c r="D357" s="9" t="s">
        <v>278</v>
      </c>
      <c r="E357" s="9" t="s">
        <v>5</v>
      </c>
      <c r="F357" s="9"/>
      <c r="G357" s="10">
        <f>G358</f>
        <v>3078</v>
      </c>
      <c r="H357" s="26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44"/>
      <c r="X357" s="65">
        <v>82757.514</v>
      </c>
      <c r="Y357" s="59">
        <f>X357/G357*100</f>
        <v>2688.678167641325</v>
      </c>
    </row>
    <row r="358" spans="1:25" ht="16.5" outlineLevel="6" thickBot="1">
      <c r="A358" s="104" t="s">
        <v>159</v>
      </c>
      <c r="B358" s="135">
        <v>953</v>
      </c>
      <c r="C358" s="93" t="s">
        <v>21</v>
      </c>
      <c r="D358" s="93" t="s">
        <v>291</v>
      </c>
      <c r="E358" s="93" t="s">
        <v>5</v>
      </c>
      <c r="F358" s="93"/>
      <c r="G358" s="16">
        <f>G359+G362+G365</f>
        <v>3078</v>
      </c>
      <c r="H358" s="55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75"/>
      <c r="Y358" s="59"/>
    </row>
    <row r="359" spans="1:25" ht="48" outlineLevel="6" thickBot="1">
      <c r="A359" s="104" t="s">
        <v>303</v>
      </c>
      <c r="B359" s="135">
        <v>953</v>
      </c>
      <c r="C359" s="93" t="s">
        <v>21</v>
      </c>
      <c r="D359" s="93" t="s">
        <v>304</v>
      </c>
      <c r="E359" s="93" t="s">
        <v>5</v>
      </c>
      <c r="F359" s="93"/>
      <c r="G359" s="16">
        <f>G360</f>
        <v>1301.68</v>
      </c>
      <c r="H359" s="55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75"/>
      <c r="Y359" s="59"/>
    </row>
    <row r="360" spans="1:25" ht="32.25" outlineLevel="6" thickBot="1">
      <c r="A360" s="5" t="s">
        <v>108</v>
      </c>
      <c r="B360" s="21">
        <v>953</v>
      </c>
      <c r="C360" s="6" t="s">
        <v>21</v>
      </c>
      <c r="D360" s="6" t="s">
        <v>304</v>
      </c>
      <c r="E360" s="6" t="s">
        <v>102</v>
      </c>
      <c r="F360" s="6"/>
      <c r="G360" s="7">
        <f>G361</f>
        <v>1301.68</v>
      </c>
      <c r="H360" s="55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75"/>
      <c r="Y360" s="59"/>
    </row>
    <row r="361" spans="1:25" ht="32.25" outlineLevel="6" thickBot="1">
      <c r="A361" s="90" t="s">
        <v>110</v>
      </c>
      <c r="B361" s="94">
        <v>953</v>
      </c>
      <c r="C361" s="95" t="s">
        <v>21</v>
      </c>
      <c r="D361" s="95" t="s">
        <v>304</v>
      </c>
      <c r="E361" s="95" t="s">
        <v>104</v>
      </c>
      <c r="F361" s="95"/>
      <c r="G361" s="100">
        <v>1301.68</v>
      </c>
      <c r="H361" s="55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75"/>
      <c r="Y361" s="59"/>
    </row>
    <row r="362" spans="1:25" ht="48" outlineLevel="6" thickBot="1">
      <c r="A362" s="104" t="s">
        <v>305</v>
      </c>
      <c r="B362" s="135">
        <v>953</v>
      </c>
      <c r="C362" s="93" t="s">
        <v>21</v>
      </c>
      <c r="D362" s="93" t="s">
        <v>306</v>
      </c>
      <c r="E362" s="93" t="s">
        <v>5</v>
      </c>
      <c r="F362" s="93"/>
      <c r="G362" s="16">
        <f>G363</f>
        <v>698.32</v>
      </c>
      <c r="H362" s="55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75"/>
      <c r="Y362" s="59"/>
    </row>
    <row r="363" spans="1:25" ht="16.5" outlineLevel="6" thickBot="1">
      <c r="A363" s="5" t="s">
        <v>137</v>
      </c>
      <c r="B363" s="21">
        <v>953</v>
      </c>
      <c r="C363" s="6" t="s">
        <v>21</v>
      </c>
      <c r="D363" s="6" t="s">
        <v>306</v>
      </c>
      <c r="E363" s="6" t="s">
        <v>136</v>
      </c>
      <c r="F363" s="6"/>
      <c r="G363" s="7">
        <f>G364</f>
        <v>698.32</v>
      </c>
      <c r="H363" s="55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75"/>
      <c r="Y363" s="59"/>
    </row>
    <row r="364" spans="1:25" ht="48" outlineLevel="6" thickBot="1">
      <c r="A364" s="98" t="s">
        <v>90</v>
      </c>
      <c r="B364" s="137">
        <v>953</v>
      </c>
      <c r="C364" s="95" t="s">
        <v>21</v>
      </c>
      <c r="D364" s="95" t="s">
        <v>306</v>
      </c>
      <c r="E364" s="95" t="s">
        <v>93</v>
      </c>
      <c r="F364" s="95"/>
      <c r="G364" s="100">
        <v>698.32</v>
      </c>
      <c r="H364" s="55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75"/>
      <c r="Y364" s="59"/>
    </row>
    <row r="365" spans="1:25" ht="32.25" outlineLevel="6" thickBot="1">
      <c r="A365" s="117" t="s">
        <v>307</v>
      </c>
      <c r="B365" s="92">
        <v>953</v>
      </c>
      <c r="C365" s="110" t="s">
        <v>21</v>
      </c>
      <c r="D365" s="110" t="s">
        <v>308</v>
      </c>
      <c r="E365" s="110" t="s">
        <v>5</v>
      </c>
      <c r="F365" s="110"/>
      <c r="G365" s="126">
        <f>G366+G369+G370</f>
        <v>1078</v>
      </c>
      <c r="H365" s="55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75"/>
      <c r="Y365" s="59"/>
    </row>
    <row r="366" spans="1:25" ht="32.25" outlineLevel="6" thickBot="1">
      <c r="A366" s="5" t="s">
        <v>108</v>
      </c>
      <c r="B366" s="21">
        <v>953</v>
      </c>
      <c r="C366" s="6" t="s">
        <v>21</v>
      </c>
      <c r="D366" s="6" t="s">
        <v>308</v>
      </c>
      <c r="E366" s="6" t="s">
        <v>102</v>
      </c>
      <c r="F366" s="6"/>
      <c r="G366" s="7">
        <f>G367</f>
        <v>423.37</v>
      </c>
      <c r="H366" s="55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75"/>
      <c r="Y366" s="59"/>
    </row>
    <row r="367" spans="1:25" ht="32.25" outlineLevel="6" thickBot="1">
      <c r="A367" s="90" t="s">
        <v>110</v>
      </c>
      <c r="B367" s="94">
        <v>953</v>
      </c>
      <c r="C367" s="95" t="s">
        <v>21</v>
      </c>
      <c r="D367" s="95" t="s">
        <v>308</v>
      </c>
      <c r="E367" s="95" t="s">
        <v>104</v>
      </c>
      <c r="F367" s="95"/>
      <c r="G367" s="100">
        <v>423.37</v>
      </c>
      <c r="H367" s="55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75"/>
      <c r="Y367" s="59"/>
    </row>
    <row r="368" spans="1:25" ht="16.5" outlineLevel="6" thickBot="1">
      <c r="A368" s="5" t="s">
        <v>137</v>
      </c>
      <c r="B368" s="21">
        <v>953</v>
      </c>
      <c r="C368" s="6" t="s">
        <v>21</v>
      </c>
      <c r="D368" s="6" t="s">
        <v>308</v>
      </c>
      <c r="E368" s="6" t="s">
        <v>136</v>
      </c>
      <c r="F368" s="6"/>
      <c r="G368" s="7">
        <f>G369</f>
        <v>262.25</v>
      </c>
      <c r="H368" s="55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75"/>
      <c r="Y368" s="59"/>
    </row>
    <row r="369" spans="1:25" ht="48" outlineLevel="6" thickBot="1">
      <c r="A369" s="101" t="s">
        <v>90</v>
      </c>
      <c r="B369" s="94">
        <v>953</v>
      </c>
      <c r="C369" s="95" t="s">
        <v>21</v>
      </c>
      <c r="D369" s="95" t="s">
        <v>308</v>
      </c>
      <c r="E369" s="95" t="s">
        <v>93</v>
      </c>
      <c r="F369" s="95"/>
      <c r="G369" s="100">
        <v>262.25</v>
      </c>
      <c r="H369" s="55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75"/>
      <c r="Y369" s="59"/>
    </row>
    <row r="370" spans="1:25" ht="32.25" outlineLevel="6" thickBot="1">
      <c r="A370" s="5" t="s">
        <v>145</v>
      </c>
      <c r="B370" s="21">
        <v>953</v>
      </c>
      <c r="C370" s="6" t="s">
        <v>21</v>
      </c>
      <c r="D370" s="6" t="s">
        <v>336</v>
      </c>
      <c r="E370" s="6" t="s">
        <v>143</v>
      </c>
      <c r="F370" s="6"/>
      <c r="G370" s="7">
        <f>G371</f>
        <v>392.38</v>
      </c>
      <c r="H370" s="55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75"/>
      <c r="Y370" s="59"/>
    </row>
    <row r="371" spans="1:25" ht="32.25" outlineLevel="6" thickBot="1">
      <c r="A371" s="90" t="s">
        <v>146</v>
      </c>
      <c r="B371" s="94">
        <v>953</v>
      </c>
      <c r="C371" s="95" t="s">
        <v>21</v>
      </c>
      <c r="D371" s="95" t="s">
        <v>336</v>
      </c>
      <c r="E371" s="95" t="s">
        <v>144</v>
      </c>
      <c r="F371" s="95"/>
      <c r="G371" s="100">
        <v>392.38</v>
      </c>
      <c r="H371" s="55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75"/>
      <c r="Y371" s="59"/>
    </row>
    <row r="372" spans="1:25" ht="16.5" outlineLevel="6" thickBot="1">
      <c r="A372" s="127" t="s">
        <v>35</v>
      </c>
      <c r="B372" s="18">
        <v>953</v>
      </c>
      <c r="C372" s="39" t="s">
        <v>14</v>
      </c>
      <c r="D372" s="39" t="s">
        <v>6</v>
      </c>
      <c r="E372" s="39" t="s">
        <v>5</v>
      </c>
      <c r="F372" s="39"/>
      <c r="G372" s="122">
        <f>G373</f>
        <v>12710.88</v>
      </c>
      <c r="H372" s="55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75"/>
      <c r="Y372" s="59"/>
    </row>
    <row r="373" spans="1:25" ht="16.5" outlineLevel="6" thickBot="1">
      <c r="A373" s="80" t="s">
        <v>277</v>
      </c>
      <c r="B373" s="19">
        <v>953</v>
      </c>
      <c r="C373" s="11" t="s">
        <v>14</v>
      </c>
      <c r="D373" s="11" t="s">
        <v>278</v>
      </c>
      <c r="E373" s="11" t="s">
        <v>5</v>
      </c>
      <c r="F373" s="11"/>
      <c r="G373" s="12">
        <f>G374</f>
        <v>12710.88</v>
      </c>
      <c r="H373" s="55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75"/>
      <c r="Y373" s="59"/>
    </row>
    <row r="374" spans="1:25" ht="32.25" outlineLevel="6" thickBot="1">
      <c r="A374" s="80" t="s">
        <v>309</v>
      </c>
      <c r="B374" s="19">
        <v>953</v>
      </c>
      <c r="C374" s="11" t="s">
        <v>14</v>
      </c>
      <c r="D374" s="11" t="s">
        <v>310</v>
      </c>
      <c r="E374" s="11" t="s">
        <v>5</v>
      </c>
      <c r="F374" s="11"/>
      <c r="G374" s="12">
        <f>G375</f>
        <v>12710.88</v>
      </c>
      <c r="H374" s="55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75"/>
      <c r="Y374" s="59"/>
    </row>
    <row r="375" spans="1:25" ht="32.25" outlineLevel="6" thickBot="1">
      <c r="A375" s="96" t="s">
        <v>178</v>
      </c>
      <c r="B375" s="92">
        <v>953</v>
      </c>
      <c r="C375" s="93" t="s">
        <v>14</v>
      </c>
      <c r="D375" s="93" t="s">
        <v>311</v>
      </c>
      <c r="E375" s="93" t="s">
        <v>5</v>
      </c>
      <c r="F375" s="93"/>
      <c r="G375" s="16">
        <f>G376+G379+G382</f>
        <v>12710.88</v>
      </c>
      <c r="H375" s="55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75"/>
      <c r="Y375" s="59"/>
    </row>
    <row r="376" spans="1:25" ht="19.5" customHeight="1" outlineLevel="6" thickBot="1">
      <c r="A376" s="5" t="s">
        <v>123</v>
      </c>
      <c r="B376" s="21">
        <v>953</v>
      </c>
      <c r="C376" s="6" t="s">
        <v>14</v>
      </c>
      <c r="D376" s="6" t="s">
        <v>311</v>
      </c>
      <c r="E376" s="6" t="s">
        <v>122</v>
      </c>
      <c r="F376" s="6"/>
      <c r="G376" s="7">
        <f>G377+G378</f>
        <v>11762</v>
      </c>
      <c r="H376" s="55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75"/>
      <c r="Y376" s="59"/>
    </row>
    <row r="377" spans="1:25" ht="16.5" outlineLevel="6" thickBot="1">
      <c r="A377" s="90" t="s">
        <v>100</v>
      </c>
      <c r="B377" s="94">
        <v>953</v>
      </c>
      <c r="C377" s="95" t="s">
        <v>14</v>
      </c>
      <c r="D377" s="95" t="s">
        <v>311</v>
      </c>
      <c r="E377" s="95" t="s">
        <v>124</v>
      </c>
      <c r="F377" s="95"/>
      <c r="G377" s="100">
        <v>11762</v>
      </c>
      <c r="H377" s="55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75"/>
      <c r="Y377" s="59"/>
    </row>
    <row r="378" spans="1:25" ht="32.25" outlineLevel="6" thickBot="1">
      <c r="A378" s="90" t="s">
        <v>101</v>
      </c>
      <c r="B378" s="94">
        <v>953</v>
      </c>
      <c r="C378" s="95" t="s">
        <v>14</v>
      </c>
      <c r="D378" s="95" t="s">
        <v>311</v>
      </c>
      <c r="E378" s="95" t="s">
        <v>125</v>
      </c>
      <c r="F378" s="95"/>
      <c r="G378" s="100">
        <v>0</v>
      </c>
      <c r="H378" s="31">
        <f aca="true" t="shared" si="73" ref="H378:X378">H379+H390</f>
        <v>0</v>
      </c>
      <c r="I378" s="31">
        <f t="shared" si="73"/>
        <v>0</v>
      </c>
      <c r="J378" s="31">
        <f t="shared" si="73"/>
        <v>0</v>
      </c>
      <c r="K378" s="31">
        <f t="shared" si="73"/>
        <v>0</v>
      </c>
      <c r="L378" s="31">
        <f t="shared" si="73"/>
        <v>0</v>
      </c>
      <c r="M378" s="31">
        <f t="shared" si="73"/>
        <v>0</v>
      </c>
      <c r="N378" s="31">
        <f t="shared" si="73"/>
        <v>0</v>
      </c>
      <c r="O378" s="31">
        <f t="shared" si="73"/>
        <v>0</v>
      </c>
      <c r="P378" s="31">
        <f t="shared" si="73"/>
        <v>0</v>
      </c>
      <c r="Q378" s="31">
        <f t="shared" si="73"/>
        <v>0</v>
      </c>
      <c r="R378" s="31">
        <f t="shared" si="73"/>
        <v>0</v>
      </c>
      <c r="S378" s="31">
        <f t="shared" si="73"/>
        <v>0</v>
      </c>
      <c r="T378" s="31">
        <f t="shared" si="73"/>
        <v>0</v>
      </c>
      <c r="U378" s="31">
        <f t="shared" si="73"/>
        <v>0</v>
      </c>
      <c r="V378" s="31">
        <f t="shared" si="73"/>
        <v>0</v>
      </c>
      <c r="W378" s="31">
        <f t="shared" si="73"/>
        <v>0</v>
      </c>
      <c r="X378" s="66">
        <f t="shared" si="73"/>
        <v>12003.04085</v>
      </c>
      <c r="Y378" s="59" t="e">
        <f>X378/G378*100</f>
        <v>#DIV/0!</v>
      </c>
    </row>
    <row r="379" spans="1:25" ht="32.25" outlineLevel="6" thickBot="1">
      <c r="A379" s="5" t="s">
        <v>108</v>
      </c>
      <c r="B379" s="21">
        <v>953</v>
      </c>
      <c r="C379" s="6" t="s">
        <v>14</v>
      </c>
      <c r="D379" s="6" t="s">
        <v>311</v>
      </c>
      <c r="E379" s="6" t="s">
        <v>102</v>
      </c>
      <c r="F379" s="6"/>
      <c r="G379" s="7">
        <f>G380+G381</f>
        <v>888.88</v>
      </c>
      <c r="H379" s="32">
        <f aca="true" t="shared" si="74" ref="H379:X380">H380</f>
        <v>0</v>
      </c>
      <c r="I379" s="32">
        <f t="shared" si="74"/>
        <v>0</v>
      </c>
      <c r="J379" s="32">
        <f t="shared" si="74"/>
        <v>0</v>
      </c>
      <c r="K379" s="32">
        <f t="shared" si="74"/>
        <v>0</v>
      </c>
      <c r="L379" s="32">
        <f t="shared" si="74"/>
        <v>0</v>
      </c>
      <c r="M379" s="32">
        <f t="shared" si="74"/>
        <v>0</v>
      </c>
      <c r="N379" s="32">
        <f t="shared" si="74"/>
        <v>0</v>
      </c>
      <c r="O379" s="32">
        <f t="shared" si="74"/>
        <v>0</v>
      </c>
      <c r="P379" s="32">
        <f t="shared" si="74"/>
        <v>0</v>
      </c>
      <c r="Q379" s="32">
        <f t="shared" si="74"/>
        <v>0</v>
      </c>
      <c r="R379" s="32">
        <f t="shared" si="74"/>
        <v>0</v>
      </c>
      <c r="S379" s="32">
        <f t="shared" si="74"/>
        <v>0</v>
      </c>
      <c r="T379" s="32">
        <f t="shared" si="74"/>
        <v>0</v>
      </c>
      <c r="U379" s="32">
        <f t="shared" si="74"/>
        <v>0</v>
      </c>
      <c r="V379" s="32">
        <f t="shared" si="74"/>
        <v>0</v>
      </c>
      <c r="W379" s="32">
        <f t="shared" si="74"/>
        <v>0</v>
      </c>
      <c r="X379" s="67">
        <f t="shared" si="74"/>
        <v>12003.04085</v>
      </c>
      <c r="Y379" s="59">
        <f>X379/G379*100</f>
        <v>1350.3555991809917</v>
      </c>
    </row>
    <row r="380" spans="1:25" ht="32.25" outlineLevel="6" thickBot="1">
      <c r="A380" s="90" t="s">
        <v>109</v>
      </c>
      <c r="B380" s="94">
        <v>953</v>
      </c>
      <c r="C380" s="95" t="s">
        <v>14</v>
      </c>
      <c r="D380" s="95" t="s">
        <v>311</v>
      </c>
      <c r="E380" s="95" t="s">
        <v>103</v>
      </c>
      <c r="F380" s="95"/>
      <c r="G380" s="100">
        <v>0</v>
      </c>
      <c r="H380" s="34">
        <f t="shared" si="74"/>
        <v>0</v>
      </c>
      <c r="I380" s="34">
        <f t="shared" si="74"/>
        <v>0</v>
      </c>
      <c r="J380" s="34">
        <f t="shared" si="74"/>
        <v>0</v>
      </c>
      <c r="K380" s="34">
        <f t="shared" si="74"/>
        <v>0</v>
      </c>
      <c r="L380" s="34">
        <f t="shared" si="74"/>
        <v>0</v>
      </c>
      <c r="M380" s="34">
        <f t="shared" si="74"/>
        <v>0</v>
      </c>
      <c r="N380" s="34">
        <f t="shared" si="74"/>
        <v>0</v>
      </c>
      <c r="O380" s="34">
        <f t="shared" si="74"/>
        <v>0</v>
      </c>
      <c r="P380" s="34">
        <f t="shared" si="74"/>
        <v>0</v>
      </c>
      <c r="Q380" s="34">
        <f t="shared" si="74"/>
        <v>0</v>
      </c>
      <c r="R380" s="34">
        <f t="shared" si="74"/>
        <v>0</v>
      </c>
      <c r="S380" s="34">
        <f t="shared" si="74"/>
        <v>0</v>
      </c>
      <c r="T380" s="34">
        <f t="shared" si="74"/>
        <v>0</v>
      </c>
      <c r="U380" s="34">
        <f t="shared" si="74"/>
        <v>0</v>
      </c>
      <c r="V380" s="34">
        <f t="shared" si="74"/>
        <v>0</v>
      </c>
      <c r="W380" s="34">
        <f t="shared" si="74"/>
        <v>0</v>
      </c>
      <c r="X380" s="68">
        <f t="shared" si="74"/>
        <v>12003.04085</v>
      </c>
      <c r="Y380" s="59" t="e">
        <f>X380/G380*100</f>
        <v>#DIV/0!</v>
      </c>
    </row>
    <row r="381" spans="1:25" ht="32.25" outlineLevel="6" thickBot="1">
      <c r="A381" s="90" t="s">
        <v>110</v>
      </c>
      <c r="B381" s="94">
        <v>953</v>
      </c>
      <c r="C381" s="95" t="s">
        <v>14</v>
      </c>
      <c r="D381" s="95" t="s">
        <v>311</v>
      </c>
      <c r="E381" s="95" t="s">
        <v>104</v>
      </c>
      <c r="F381" s="95"/>
      <c r="G381" s="100">
        <v>888.88</v>
      </c>
      <c r="H381" s="26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44"/>
      <c r="X381" s="65">
        <v>12003.04085</v>
      </c>
      <c r="Y381" s="59">
        <f>X381/G381*100</f>
        <v>1350.3555991809917</v>
      </c>
    </row>
    <row r="382" spans="1:25" ht="16.5" outlineLevel="6" thickBot="1">
      <c r="A382" s="5" t="s">
        <v>111</v>
      </c>
      <c r="B382" s="21">
        <v>953</v>
      </c>
      <c r="C382" s="6" t="s">
        <v>14</v>
      </c>
      <c r="D382" s="6" t="s">
        <v>311</v>
      </c>
      <c r="E382" s="6" t="s">
        <v>105</v>
      </c>
      <c r="F382" s="6"/>
      <c r="G382" s="7">
        <f>G383+G384</f>
        <v>60</v>
      </c>
      <c r="H382" s="55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75"/>
      <c r="Y382" s="59"/>
    </row>
    <row r="383" spans="1:25" ht="32.25" outlineLevel="6" thickBot="1">
      <c r="A383" s="90" t="s">
        <v>112</v>
      </c>
      <c r="B383" s="94">
        <v>953</v>
      </c>
      <c r="C383" s="95" t="s">
        <v>14</v>
      </c>
      <c r="D383" s="95" t="s">
        <v>311</v>
      </c>
      <c r="E383" s="95" t="s">
        <v>106</v>
      </c>
      <c r="F383" s="95"/>
      <c r="G383" s="100">
        <v>3</v>
      </c>
      <c r="H383" s="55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75"/>
      <c r="Y383" s="59"/>
    </row>
    <row r="384" spans="1:25" ht="16.5" outlineLevel="6" thickBot="1">
      <c r="A384" s="90" t="s">
        <v>113</v>
      </c>
      <c r="B384" s="94">
        <v>953</v>
      </c>
      <c r="C384" s="95" t="s">
        <v>14</v>
      </c>
      <c r="D384" s="95" t="s">
        <v>311</v>
      </c>
      <c r="E384" s="95" t="s">
        <v>107</v>
      </c>
      <c r="F384" s="95"/>
      <c r="G384" s="100">
        <v>57</v>
      </c>
      <c r="H384" s="55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75"/>
      <c r="Y384" s="59"/>
    </row>
    <row r="385" spans="1:25" ht="19.5" outlineLevel="6" thickBot="1">
      <c r="A385" s="111" t="s">
        <v>47</v>
      </c>
      <c r="B385" s="18">
        <v>953</v>
      </c>
      <c r="C385" s="14" t="s">
        <v>46</v>
      </c>
      <c r="D385" s="14" t="s">
        <v>6</v>
      </c>
      <c r="E385" s="14" t="s">
        <v>5</v>
      </c>
      <c r="F385" s="14"/>
      <c r="G385" s="15">
        <f>G387</f>
        <v>2590</v>
      </c>
      <c r="H385" s="55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75"/>
      <c r="Y385" s="59"/>
    </row>
    <row r="386" spans="1:25" ht="16.5" outlineLevel="6" thickBot="1">
      <c r="A386" s="127" t="s">
        <v>41</v>
      </c>
      <c r="B386" s="18">
        <v>953</v>
      </c>
      <c r="C386" s="39" t="s">
        <v>22</v>
      </c>
      <c r="D386" s="39" t="s">
        <v>6</v>
      </c>
      <c r="E386" s="39" t="s">
        <v>5</v>
      </c>
      <c r="F386" s="39"/>
      <c r="G386" s="122">
        <f>G387</f>
        <v>2590</v>
      </c>
      <c r="H386" s="55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75"/>
      <c r="Y386" s="59"/>
    </row>
    <row r="387" spans="1:25" ht="32.25" outlineLevel="6" thickBot="1">
      <c r="A387" s="115" t="s">
        <v>160</v>
      </c>
      <c r="B387" s="19">
        <v>953</v>
      </c>
      <c r="C387" s="9" t="s">
        <v>22</v>
      </c>
      <c r="D387" s="9" t="s">
        <v>161</v>
      </c>
      <c r="E387" s="9" t="s">
        <v>5</v>
      </c>
      <c r="F387" s="9"/>
      <c r="G387" s="10">
        <f>G388</f>
        <v>2590</v>
      </c>
      <c r="H387" s="55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75"/>
      <c r="Y387" s="59"/>
    </row>
    <row r="388" spans="1:25" ht="32.25" outlineLevel="6" thickBot="1">
      <c r="A388" s="115" t="s">
        <v>162</v>
      </c>
      <c r="B388" s="19">
        <v>953</v>
      </c>
      <c r="C388" s="11" t="s">
        <v>22</v>
      </c>
      <c r="D388" s="11" t="s">
        <v>163</v>
      </c>
      <c r="E388" s="11" t="s">
        <v>5</v>
      </c>
      <c r="F388" s="11"/>
      <c r="G388" s="12">
        <f>G389</f>
        <v>2590</v>
      </c>
      <c r="H388" s="55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75"/>
      <c r="Y388" s="59"/>
    </row>
    <row r="389" spans="1:25" ht="63.75" outlineLevel="6" thickBot="1">
      <c r="A389" s="117" t="s">
        <v>312</v>
      </c>
      <c r="B389" s="92">
        <v>953</v>
      </c>
      <c r="C389" s="93" t="s">
        <v>22</v>
      </c>
      <c r="D389" s="93" t="s">
        <v>313</v>
      </c>
      <c r="E389" s="93" t="s">
        <v>5</v>
      </c>
      <c r="F389" s="93"/>
      <c r="G389" s="16">
        <f>G390</f>
        <v>2590</v>
      </c>
      <c r="H389" s="55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75"/>
      <c r="Y389" s="59"/>
    </row>
    <row r="390" spans="1:25" ht="32.25" outlineLevel="6" thickBot="1">
      <c r="A390" s="5" t="s">
        <v>145</v>
      </c>
      <c r="B390" s="21">
        <v>953</v>
      </c>
      <c r="C390" s="6" t="s">
        <v>22</v>
      </c>
      <c r="D390" s="6" t="s">
        <v>313</v>
      </c>
      <c r="E390" s="6" t="s">
        <v>143</v>
      </c>
      <c r="F390" s="6"/>
      <c r="G390" s="7">
        <f>G391</f>
        <v>2590</v>
      </c>
      <c r="H390" s="32">
        <f aca="true" t="shared" si="75" ref="H390:X390">H391</f>
        <v>0</v>
      </c>
      <c r="I390" s="32">
        <f t="shared" si="75"/>
        <v>0</v>
      </c>
      <c r="J390" s="32">
        <f t="shared" si="75"/>
        <v>0</v>
      </c>
      <c r="K390" s="32">
        <f t="shared" si="75"/>
        <v>0</v>
      </c>
      <c r="L390" s="32">
        <f t="shared" si="75"/>
        <v>0</v>
      </c>
      <c r="M390" s="32">
        <f t="shared" si="75"/>
        <v>0</v>
      </c>
      <c r="N390" s="32">
        <f t="shared" si="75"/>
        <v>0</v>
      </c>
      <c r="O390" s="32">
        <f t="shared" si="75"/>
        <v>0</v>
      </c>
      <c r="P390" s="32">
        <f t="shared" si="75"/>
        <v>0</v>
      </c>
      <c r="Q390" s="32">
        <f t="shared" si="75"/>
        <v>0</v>
      </c>
      <c r="R390" s="32">
        <f t="shared" si="75"/>
        <v>0</v>
      </c>
      <c r="S390" s="32">
        <f t="shared" si="75"/>
        <v>0</v>
      </c>
      <c r="T390" s="32">
        <f t="shared" si="75"/>
        <v>0</v>
      </c>
      <c r="U390" s="32">
        <f t="shared" si="75"/>
        <v>0</v>
      </c>
      <c r="V390" s="32">
        <f t="shared" si="75"/>
        <v>0</v>
      </c>
      <c r="W390" s="32">
        <f t="shared" si="75"/>
        <v>0</v>
      </c>
      <c r="X390" s="67">
        <f t="shared" si="75"/>
        <v>0</v>
      </c>
      <c r="Y390" s="59">
        <v>0</v>
      </c>
    </row>
    <row r="391" spans="1:25" ht="31.5" outlineLevel="6">
      <c r="A391" s="90" t="s">
        <v>146</v>
      </c>
      <c r="B391" s="94">
        <v>953</v>
      </c>
      <c r="C391" s="95" t="s">
        <v>22</v>
      </c>
      <c r="D391" s="95" t="s">
        <v>313</v>
      </c>
      <c r="E391" s="95" t="s">
        <v>144</v>
      </c>
      <c r="F391" s="95"/>
      <c r="G391" s="100">
        <v>2590</v>
      </c>
      <c r="H391" s="26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44"/>
      <c r="X391" s="65">
        <v>0</v>
      </c>
      <c r="Y391" s="59">
        <v>0</v>
      </c>
    </row>
    <row r="392" spans="1:25" ht="18.75">
      <c r="A392" s="48" t="s">
        <v>23</v>
      </c>
      <c r="B392" s="48"/>
      <c r="C392" s="48"/>
      <c r="D392" s="48"/>
      <c r="E392" s="48"/>
      <c r="F392" s="48"/>
      <c r="G392" s="154">
        <f>G303+G15</f>
        <v>476170.03900000005</v>
      </c>
      <c r="H392" s="38" t="e">
        <f>#REF!+#REF!+H303+H15</f>
        <v>#REF!</v>
      </c>
      <c r="I392" s="38" t="e">
        <f>#REF!+#REF!+I303+I15</f>
        <v>#REF!</v>
      </c>
      <c r="J392" s="38" t="e">
        <f>#REF!+#REF!+J303+J15</f>
        <v>#REF!</v>
      </c>
      <c r="K392" s="38" t="e">
        <f>#REF!+#REF!+K303+K15</f>
        <v>#REF!</v>
      </c>
      <c r="L392" s="38" t="e">
        <f>#REF!+#REF!+L303+L15</f>
        <v>#REF!</v>
      </c>
      <c r="M392" s="38" t="e">
        <f>#REF!+#REF!+M303+M15</f>
        <v>#REF!</v>
      </c>
      <c r="N392" s="38" t="e">
        <f>#REF!+#REF!+N303+N15</f>
        <v>#REF!</v>
      </c>
      <c r="O392" s="38" t="e">
        <f>#REF!+#REF!+O303+O15</f>
        <v>#REF!</v>
      </c>
      <c r="P392" s="38" t="e">
        <f>#REF!+#REF!+P303+P15</f>
        <v>#REF!</v>
      </c>
      <c r="Q392" s="38" t="e">
        <f>#REF!+#REF!+Q303+Q15</f>
        <v>#REF!</v>
      </c>
      <c r="R392" s="38" t="e">
        <f>#REF!+#REF!+R303+R15</f>
        <v>#REF!</v>
      </c>
      <c r="S392" s="38" t="e">
        <f>#REF!+#REF!+S303+S15</f>
        <v>#REF!</v>
      </c>
      <c r="T392" s="38" t="e">
        <f>#REF!+#REF!+T303+T15</f>
        <v>#REF!</v>
      </c>
      <c r="U392" s="38" t="e">
        <f>#REF!+#REF!+U303+U15</f>
        <v>#REF!</v>
      </c>
      <c r="V392" s="38" t="e">
        <f>#REF!+#REF!+V303+V15</f>
        <v>#REF!</v>
      </c>
      <c r="W392" s="38" t="e">
        <f>#REF!+#REF!+W303+W15</f>
        <v>#REF!</v>
      </c>
      <c r="X392" s="76" t="e">
        <f>#REF!+#REF!+X303+X15</f>
        <v>#REF!</v>
      </c>
      <c r="Y392" s="56" t="e">
        <f>X392/G392*100</f>
        <v>#REF!</v>
      </c>
    </row>
    <row r="393" spans="1:23" ht="15.75">
      <c r="A393" s="1"/>
      <c r="B393" s="22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1:23" ht="15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</row>
  </sheetData>
  <sheetProtection/>
  <mergeCells count="8">
    <mergeCell ref="B2:W2"/>
    <mergeCell ref="B3:W3"/>
    <mergeCell ref="C4:V4"/>
    <mergeCell ref="A12:V12"/>
    <mergeCell ref="B6:W6"/>
    <mergeCell ref="B7:W7"/>
    <mergeCell ref="C8:V8"/>
    <mergeCell ref="A11:V11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2014-03-13T04:14:08Z</cp:lastPrinted>
  <dcterms:created xsi:type="dcterms:W3CDTF">2008-11-11T04:53:42Z</dcterms:created>
  <dcterms:modified xsi:type="dcterms:W3CDTF">2014-05-13T06:41:21Z</dcterms:modified>
  <cp:category/>
  <cp:version/>
  <cp:contentType/>
  <cp:contentStatus/>
</cp:coreProperties>
</file>